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lan og Klima\Tilskud\COVID-19-kompensation\Regnskab og revision 2022\Til hjemmesiden\"/>
    </mc:Choice>
  </mc:AlternateContent>
  <xr:revisionPtr revIDLastSave="0" documentId="13_ncr:1_{D89C17E6-E29E-465E-BC8D-FBE8A70870CD}" xr6:coauthVersionLast="47" xr6:coauthVersionMax="47" xr10:uidLastSave="{00000000-0000-0000-0000-000000000000}"/>
  <bookViews>
    <workbookView xWindow="-120" yWindow="-120" windowWidth="29040" windowHeight="15840" tabRatio="812" xr2:uid="{63778DB5-3CBF-44D6-955B-7C6B05632ECC}"/>
  </bookViews>
  <sheets>
    <sheet name="SAMLET" sheetId="26" r:id="rId1"/>
    <sheet name="BAT" sheetId="17" r:id="rId2"/>
    <sheet name="Fynbus" sheetId="18" r:id="rId3"/>
    <sheet name="Midttrafik" sheetId="19" r:id="rId4"/>
    <sheet name="Movia" sheetId="22" r:id="rId5"/>
    <sheet name="NT" sheetId="23" r:id="rId6"/>
    <sheet name="Sydtrafik" sheetId="24" r:id="rId7"/>
  </sheets>
  <definedNames>
    <definedName name="_xlnm.Print_Area" localSheetId="1">BAT!$A$1:$D$74</definedName>
    <definedName name="_xlnm.Print_Area" localSheetId="2">Fynbus!$A$1:$D$74</definedName>
    <definedName name="_xlnm.Print_Area" localSheetId="3">Midttrafik!$A$1:$D$74</definedName>
    <definedName name="_xlnm.Print_Area" localSheetId="4">Movia!$A$1:$D$84</definedName>
    <definedName name="_xlnm.Print_Area" localSheetId="5">NT!$A$1:$D$74</definedName>
    <definedName name="_xlnm.Print_Area" localSheetId="0">SAMLET!$A$1:$D$74</definedName>
    <definedName name="_xlnm.Print_Area" localSheetId="6">Sydtrafik!$A$1:$D$74</definedName>
    <definedName name="_xlnm.Print_Titles" localSheetId="1">BAT!$1:$3</definedName>
    <definedName name="_xlnm.Print_Titles" localSheetId="2">Fynbus!$1:$3</definedName>
    <definedName name="_xlnm.Print_Titles" localSheetId="3">Midttrafik!$1:$3</definedName>
    <definedName name="_xlnm.Print_Titles" localSheetId="4">Movia!$1:$3</definedName>
    <definedName name="_xlnm.Print_Titles" localSheetId="5">NT!$1:$3</definedName>
    <definedName name="_xlnm.Print_Titles" localSheetId="0">SAMLET!$1:$3</definedName>
    <definedName name="_xlnm.Print_Titles" localSheetId="6">Sydtrafik!$1:$3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22" l="1"/>
  <c r="D80" i="22"/>
  <c r="D79" i="22"/>
  <c r="D78" i="22"/>
  <c r="D77" i="22"/>
  <c r="D76" i="22"/>
  <c r="D68" i="19"/>
  <c r="D75" i="22"/>
  <c r="D72" i="24"/>
  <c r="D71" i="24"/>
  <c r="D70" i="24"/>
  <c r="D69" i="24"/>
  <c r="D68" i="24"/>
  <c r="D67" i="24"/>
  <c r="D66" i="24"/>
  <c r="D72" i="23"/>
  <c r="D71" i="23"/>
  <c r="D70" i="23"/>
  <c r="D69" i="23"/>
  <c r="D68" i="23"/>
  <c r="D67" i="23"/>
  <c r="D66" i="23"/>
  <c r="D72" i="19"/>
  <c r="D71" i="19"/>
  <c r="D70" i="19"/>
  <c r="D69" i="19"/>
  <c r="D67" i="19"/>
  <c r="D66" i="19"/>
  <c r="D72" i="18"/>
  <c r="D71" i="18"/>
  <c r="D70" i="18"/>
  <c r="D69" i="18"/>
  <c r="D68" i="18"/>
  <c r="D67" i="18"/>
  <c r="D66" i="18"/>
  <c r="D72" i="17"/>
  <c r="D71" i="17"/>
  <c r="D70" i="17"/>
  <c r="D69" i="17"/>
  <c r="D68" i="17"/>
  <c r="D67" i="17"/>
  <c r="D66" i="17"/>
  <c r="D10" i="26" l="1"/>
  <c r="D11" i="26"/>
  <c r="D12" i="26"/>
  <c r="D13" i="26"/>
  <c r="D14" i="26"/>
  <c r="D15" i="26"/>
  <c r="D22" i="26"/>
  <c r="D23" i="26"/>
  <c r="D24" i="26"/>
  <c r="D25" i="26"/>
  <c r="D26" i="26"/>
  <c r="D27" i="26"/>
  <c r="D34" i="26"/>
  <c r="D35" i="26"/>
  <c r="D36" i="26"/>
  <c r="D43" i="26"/>
  <c r="D44" i="26"/>
  <c r="D45" i="26"/>
  <c r="D52" i="26"/>
  <c r="D53" i="26"/>
  <c r="D54" i="26"/>
  <c r="D72" i="26" l="1"/>
  <c r="D71" i="26"/>
  <c r="D67" i="26"/>
  <c r="D68" i="26"/>
  <c r="D66" i="26"/>
  <c r="D69" i="26"/>
  <c r="C67" i="24" l="1"/>
  <c r="C68" i="24"/>
  <c r="C69" i="24"/>
  <c r="C70" i="24"/>
  <c r="C71" i="24"/>
  <c r="C72" i="24"/>
  <c r="C66" i="24"/>
  <c r="C59" i="24"/>
  <c r="C53" i="24"/>
  <c r="C54" i="24"/>
  <c r="C52" i="24"/>
  <c r="C44" i="24"/>
  <c r="C45" i="24"/>
  <c r="C43" i="24"/>
  <c r="C35" i="24"/>
  <c r="C36" i="24"/>
  <c r="C34" i="24"/>
  <c r="C23" i="24"/>
  <c r="C24" i="24"/>
  <c r="C25" i="24"/>
  <c r="C26" i="24"/>
  <c r="C27" i="24"/>
  <c r="C22" i="24"/>
  <c r="C11" i="24"/>
  <c r="C12" i="24"/>
  <c r="C13" i="24"/>
  <c r="C14" i="24"/>
  <c r="C15" i="24"/>
  <c r="C10" i="24"/>
  <c r="C67" i="23"/>
  <c r="C68" i="23"/>
  <c r="C69" i="23"/>
  <c r="C70" i="23"/>
  <c r="C71" i="23"/>
  <c r="C72" i="23"/>
  <c r="C66" i="23"/>
  <c r="C59" i="23"/>
  <c r="C53" i="23"/>
  <c r="C54" i="23"/>
  <c r="C52" i="23"/>
  <c r="C44" i="23"/>
  <c r="C45" i="23"/>
  <c r="C43" i="23"/>
  <c r="C35" i="23"/>
  <c r="C36" i="23"/>
  <c r="C34" i="23"/>
  <c r="C23" i="23"/>
  <c r="C24" i="23"/>
  <c r="C25" i="23"/>
  <c r="C26" i="23"/>
  <c r="C27" i="23"/>
  <c r="C22" i="23"/>
  <c r="C11" i="23"/>
  <c r="C12" i="23"/>
  <c r="C13" i="23"/>
  <c r="C14" i="23"/>
  <c r="C15" i="23"/>
  <c r="C10" i="23"/>
  <c r="C76" i="22"/>
  <c r="C77" i="22"/>
  <c r="C78" i="22"/>
  <c r="C79" i="22"/>
  <c r="C80" i="22"/>
  <c r="C81" i="22"/>
  <c r="C75" i="22"/>
  <c r="C68" i="22"/>
  <c r="C62" i="22"/>
  <c r="C63" i="22"/>
  <c r="C61" i="22"/>
  <c r="C53" i="22"/>
  <c r="C54" i="22"/>
  <c r="C52" i="22"/>
  <c r="C44" i="22"/>
  <c r="C45" i="22"/>
  <c r="C43" i="22"/>
  <c r="C35" i="22"/>
  <c r="C36" i="22"/>
  <c r="C34" i="22"/>
  <c r="C23" i="22"/>
  <c r="C24" i="22"/>
  <c r="C25" i="22"/>
  <c r="C26" i="22"/>
  <c r="C27" i="22"/>
  <c r="C22" i="22"/>
  <c r="C11" i="22"/>
  <c r="C12" i="22"/>
  <c r="C13" i="22"/>
  <c r="C14" i="22"/>
  <c r="C15" i="22"/>
  <c r="C10" i="22"/>
  <c r="C67" i="19"/>
  <c r="C68" i="19"/>
  <c r="C69" i="19"/>
  <c r="C70" i="19"/>
  <c r="C71" i="19"/>
  <c r="C72" i="19"/>
  <c r="C66" i="19"/>
  <c r="C59" i="19"/>
  <c r="C53" i="19"/>
  <c r="C54" i="19"/>
  <c r="C52" i="19"/>
  <c r="C44" i="19"/>
  <c r="C45" i="19"/>
  <c r="C43" i="19"/>
  <c r="C35" i="19"/>
  <c r="C36" i="19"/>
  <c r="C34" i="19"/>
  <c r="C23" i="19"/>
  <c r="C24" i="19"/>
  <c r="C25" i="19"/>
  <c r="C26" i="19"/>
  <c r="C27" i="19"/>
  <c r="C22" i="19"/>
  <c r="C11" i="19"/>
  <c r="C12" i="19"/>
  <c r="C13" i="19"/>
  <c r="C14" i="19"/>
  <c r="C15" i="19"/>
  <c r="C10" i="19"/>
  <c r="C67" i="18"/>
  <c r="C68" i="18"/>
  <c r="C69" i="18"/>
  <c r="C70" i="18"/>
  <c r="C71" i="18"/>
  <c r="C72" i="18"/>
  <c r="C66" i="18"/>
  <c r="C59" i="18"/>
  <c r="C53" i="18"/>
  <c r="C54" i="18"/>
  <c r="C52" i="18"/>
  <c r="C44" i="18"/>
  <c r="C45" i="18"/>
  <c r="C43" i="18"/>
  <c r="C35" i="18"/>
  <c r="C36" i="18"/>
  <c r="C34" i="18"/>
  <c r="C23" i="18"/>
  <c r="C24" i="18"/>
  <c r="C25" i="18"/>
  <c r="C26" i="18"/>
  <c r="C27" i="18"/>
  <c r="C22" i="18"/>
  <c r="C11" i="18"/>
  <c r="C12" i="18"/>
  <c r="C13" i="18"/>
  <c r="C14" i="18"/>
  <c r="C15" i="18"/>
  <c r="C10" i="18"/>
  <c r="C67" i="17"/>
  <c r="C68" i="17"/>
  <c r="C69" i="17"/>
  <c r="C70" i="17"/>
  <c r="C71" i="17"/>
  <c r="C72" i="17"/>
  <c r="C66" i="17"/>
  <c r="C59" i="17"/>
  <c r="C53" i="17"/>
  <c r="C54" i="17"/>
  <c r="C52" i="17"/>
  <c r="C44" i="17"/>
  <c r="C45" i="17"/>
  <c r="C43" i="17"/>
  <c r="C35" i="17"/>
  <c r="C36" i="17"/>
  <c r="C34" i="17"/>
  <c r="C23" i="17"/>
  <c r="C24" i="17"/>
  <c r="C25" i="17"/>
  <c r="C26" i="17"/>
  <c r="C27" i="17"/>
  <c r="C22" i="17"/>
  <c r="C11" i="17"/>
  <c r="C12" i="17"/>
  <c r="C13" i="17"/>
  <c r="C14" i="17"/>
  <c r="C15" i="17"/>
  <c r="C10" i="17"/>
  <c r="A1" i="24" l="1"/>
  <c r="A1" i="23"/>
  <c r="A1" i="22"/>
  <c r="A1" i="19"/>
  <c r="A1" i="18"/>
  <c r="A1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97" i="18"/>
  <c r="C96" i="18"/>
  <c r="C95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81" i="18"/>
  <c r="C80" i="18"/>
  <c r="C79" i="18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1" i="24"/>
  <c r="C80" i="24"/>
  <c r="C79" i="24"/>
  <c r="C97" i="23"/>
  <c r="C96" i="23"/>
  <c r="C95" i="23"/>
  <c r="C94" i="23"/>
  <c r="C93" i="23"/>
  <c r="C92" i="23"/>
  <c r="C91" i="23"/>
  <c r="C90" i="23"/>
  <c r="C89" i="23"/>
  <c r="C88" i="23"/>
  <c r="C87" i="23"/>
  <c r="C86" i="23"/>
  <c r="C85" i="23"/>
  <c r="C84" i="23"/>
  <c r="C83" i="23"/>
  <c r="C82" i="23"/>
  <c r="C81" i="23"/>
  <c r="C80" i="23"/>
  <c r="C79" i="23"/>
  <c r="C107" i="22" l="1"/>
  <c r="C106" i="22"/>
  <c r="C105" i="22"/>
  <c r="C104" i="22"/>
  <c r="C103" i="22"/>
  <c r="C102" i="22"/>
  <c r="C101" i="22"/>
  <c r="C100" i="22"/>
  <c r="C99" i="22"/>
  <c r="C98" i="22"/>
  <c r="C97" i="22"/>
  <c r="C96" i="22"/>
  <c r="C95" i="22"/>
  <c r="C94" i="22"/>
  <c r="C93" i="22"/>
  <c r="C92" i="22"/>
  <c r="C91" i="22"/>
  <c r="C90" i="22"/>
  <c r="C89" i="22"/>
  <c r="D60" i="24" l="1"/>
  <c r="D55" i="24"/>
  <c r="D46" i="24"/>
  <c r="D37" i="24"/>
  <c r="D28" i="24"/>
  <c r="D16" i="24"/>
  <c r="D60" i="23"/>
  <c r="D55" i="23"/>
  <c r="D46" i="23"/>
  <c r="D28" i="23"/>
  <c r="D16" i="23"/>
  <c r="D69" i="22"/>
  <c r="D59" i="26" s="1"/>
  <c r="D70" i="26" s="1"/>
  <c r="D64" i="22"/>
  <c r="D55" i="22"/>
  <c r="D46" i="22"/>
  <c r="D28" i="22"/>
  <c r="D16" i="22"/>
  <c r="D60" i="19"/>
  <c r="D55" i="19"/>
  <c r="D46" i="19"/>
  <c r="D37" i="19"/>
  <c r="D28" i="19"/>
  <c r="D16" i="19"/>
  <c r="D60" i="18"/>
  <c r="D55" i="18"/>
  <c r="D46" i="18"/>
  <c r="D37" i="18"/>
  <c r="D28" i="18"/>
  <c r="D16" i="18"/>
  <c r="D60" i="17"/>
  <c r="D55" i="17"/>
  <c r="D46" i="17"/>
  <c r="D37" i="17"/>
  <c r="D28" i="17"/>
  <c r="D16" i="17"/>
  <c r="D55" i="26" l="1"/>
  <c r="D28" i="26" l="1"/>
  <c r="D46" i="26"/>
  <c r="D37" i="26"/>
  <c r="D16" i="26"/>
  <c r="D73" i="17" l="1"/>
  <c r="D76" i="26" s="1"/>
  <c r="D76" i="17"/>
  <c r="D37" i="23" l="1"/>
  <c r="D60" i="26"/>
  <c r="D37" i="22"/>
  <c r="D73" i="26" l="1"/>
  <c r="D85" i="26"/>
  <c r="D73" i="24" l="1"/>
  <c r="D81" i="26" s="1"/>
  <c r="D76" i="24"/>
  <c r="D73" i="23"/>
  <c r="D80" i="26" s="1"/>
  <c r="D76" i="23"/>
  <c r="D82" i="22"/>
  <c r="D79" i="26" s="1"/>
  <c r="D86" i="22"/>
  <c r="D73" i="19"/>
  <c r="D78" i="26" s="1"/>
  <c r="D76" i="19"/>
  <c r="D73" i="18"/>
  <c r="D77" i="26" s="1"/>
  <c r="D76" i="18"/>
  <c r="D82" i="26" l="1"/>
</calcChain>
</file>

<file path=xl/sharedStrings.xml><?xml version="1.0" encoding="utf-8"?>
<sst xmlns="http://schemas.openxmlformats.org/spreadsheetml/2006/main" count="387" uniqueCount="50">
  <si>
    <t>Område</t>
  </si>
  <si>
    <t>Definition og afgrænsning</t>
  </si>
  <si>
    <t>Bus</t>
  </si>
  <si>
    <t>Åben/lukket buskørsel</t>
  </si>
  <si>
    <t>Total for område</t>
  </si>
  <si>
    <t>Bane</t>
  </si>
  <si>
    <t>Lokalbane og letbane</t>
  </si>
  <si>
    <t>Flex</t>
  </si>
  <si>
    <t>Siddende Patientbefordring</t>
  </si>
  <si>
    <t>Total</t>
  </si>
  <si>
    <t>Handicap, Flextur, Plustur adm inkl. FlexDK</t>
  </si>
  <si>
    <t>Kommunal kørsel, Flexbus, adm inkl. FlexDK</t>
  </si>
  <si>
    <t>Trafik-selskab</t>
  </si>
  <si>
    <t>Kommunikation</t>
  </si>
  <si>
    <t>checksum</t>
  </si>
  <si>
    <t>BAT</t>
  </si>
  <si>
    <t>Handicap, Kommunal kørsel, Flexbus, Flextur, adm inkl. FlexDK</t>
  </si>
  <si>
    <t>Siddende Patientbefordring, Region Hovedstaden</t>
  </si>
  <si>
    <t>Siddende Patientbefordring, Region Sjælland</t>
  </si>
  <si>
    <t>Fynbus</t>
  </si>
  <si>
    <t>Midttrafik</t>
  </si>
  <si>
    <t>Movia</t>
  </si>
  <si>
    <t>NT</t>
  </si>
  <si>
    <t>Sydtrafik</t>
  </si>
  <si>
    <t>Samlet for BAT, Fynbus, Midttrafik, Movia, NT og Sydtrafik</t>
  </si>
  <si>
    <t>Total pr. trafikselskab</t>
  </si>
  <si>
    <t>Trafikselskabernes merudgifter forbundet med kommunikation vedr. COVID-19 hensigtsmæssig adfærd</t>
  </si>
  <si>
    <t>Merudgifter forbundet med såkaldt "crowd control" ved stoppesteder og knudepunkter, som følger direkte af COVID-19</t>
  </si>
  <si>
    <t>Merudgifter til indsættelse af ekstrakapacitet for at sikre afstand mellem passagererne, under forudsætning af, at der er gældende statslige opfordringer om indsættelse heraf som følge af COVID-19</t>
  </si>
  <si>
    <t>Beløb i kr.</t>
  </si>
  <si>
    <t>Merudgifter til flextrafik, som følger direkte af COVID-19, fx solo-kørsel</t>
  </si>
  <si>
    <t>Konsekvenser af COVID-19</t>
  </si>
  <si>
    <t>Tekst</t>
  </si>
  <si>
    <t>Total, januar og februar 2022</t>
  </si>
  <si>
    <t>Merudgifter til eventuelle værnemidler samt rengøring af busser og chaufførlokaler, der følger direkte af COVID-19</t>
  </si>
  <si>
    <t>Merudgifter til eventuelle værnemidler samt rengøring af busser, flexbiler og chaufførlokaler, der 
følger direkte af COVID-19</t>
  </si>
  <si>
    <t>Merudgifter til indsættelse af ekstrakapacitet for at sikre afstand mellem passagererne, under 
forudsætning af, at der er gældende statslige opfordringer om indsættelse heraf som følge af 
COVID-19</t>
  </si>
  <si>
    <t>Trafikselskabernes merudgifter forbundet med kommunikation vedr. COVID-19 hensigtsmæssig 
adfærd</t>
  </si>
  <si>
    <t>Merudgifter forbundet med såkaldt ”crowd control” ved stoppesteder og knudepunkter, som 
følger direkte af COVID-19</t>
  </si>
  <si>
    <t>Forudsætninger for 2022 (f.eks. forudsætninger for væsentlige skøn)</t>
  </si>
  <si>
    <t>Mindre indtægter fra billetter og kontrolafgifter for bus i forhold til det budgetterede som følge af COVID-19.</t>
  </si>
  <si>
    <t>Modgående mindreudgifter ved reduceret drift for bus i forhold til det budgetterede for 2022</t>
  </si>
  <si>
    <t>Mindre indtægter fra billetter og kontrolafgifter for bane i forhold til det budgetterede for 2022 som følge af COVID-19</t>
  </si>
  <si>
    <t>Modgående mindreudgifter ved reduceret drift for  bane i forhold til det budgetterede for 2022</t>
  </si>
  <si>
    <t>Mindre indtægter fra billetter og kontrolafgifter for flextrafik i forhold til det budgetterede for 2022 som følge af COVID-19</t>
  </si>
  <si>
    <t>Merudgifter til solo-kørsel i flextrafik, som følger direkte af COVID-19</t>
  </si>
  <si>
    <t>Modgående mindreudgifter ved reduceret drift for flextrafik i forhold til det budgetterede for 2022</t>
  </si>
  <si>
    <t>Mindreindtægter fra billetter og kontrolafgifter for bus, bane og flextrafik i forhold til det budget-
terede for 2022 som følge af COVID-19</t>
  </si>
  <si>
    <t>Modgående mindreudgifter ved reduceret drift for bus, bane og flextrafik i forhold til det budgetterede for 2022</t>
  </si>
  <si>
    <t>Opgørelse af konsekvenser ved COVID-19 - opgørelse for 2022 OMFATTER ALENE JANUAR OG FEBRUAR MÅNED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</si>
</sst>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,##0_);\-#,##0_);\-_);@"/>
    <numFmt numFmtId="166" formatCode="#,##0.0_);\-#,##0.0_);\-_);@"/>
    <numFmt numFmtId="167" formatCode="#,##0.0_ ;\-#,##0.0\ "/>
    <numFmt numFmtId="168" formatCode="_-* #,##0.00000_-;\-* #,##0.00000_-;_-* &quot;-&quot;??_-;_-@_-"/>
    <numFmt numFmtId="169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" fillId="0" borderId="0"/>
  </cellStyleXfs>
  <cellXfs count="203">
    <xf numFmtId="0" fontId="0" fillId="0" borderId="0" xfId="0"/>
    <xf numFmtId="0" fontId="3" fillId="0" borderId="0" xfId="0" applyFont="1" applyProtection="1">
      <protection locked="0"/>
    </xf>
    <xf numFmtId="9" fontId="3" fillId="3" borderId="6" xfId="1" applyFont="1" applyFill="1" applyBorder="1" applyAlignment="1" applyProtection="1">
      <alignment vertical="center"/>
    </xf>
    <xf numFmtId="9" fontId="3" fillId="4" borderId="6" xfId="1" applyFont="1" applyFill="1" applyBorder="1" applyAlignment="1" applyProtection="1">
      <alignment vertical="center"/>
    </xf>
    <xf numFmtId="9" fontId="3" fillId="3" borderId="6" xfId="1" applyFont="1" applyFill="1" applyBorder="1" applyAlignment="1" applyProtection="1">
      <alignment vertical="center"/>
      <protection locked="0"/>
    </xf>
    <xf numFmtId="9" fontId="3" fillId="4" borderId="6" xfId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165" fontId="3" fillId="3" borderId="8" xfId="0" applyNumberFormat="1" applyFont="1" applyFill="1" applyBorder="1" applyAlignment="1" applyProtection="1">
      <alignment vertical="center"/>
      <protection locked="0"/>
    </xf>
    <xf numFmtId="165" fontId="3" fillId="4" borderId="8" xfId="0" applyNumberFormat="1" applyFont="1" applyFill="1" applyBorder="1" applyAlignment="1" applyProtection="1">
      <alignment vertical="center"/>
      <protection locked="0"/>
    </xf>
    <xf numFmtId="9" fontId="3" fillId="4" borderId="8" xfId="1" applyFont="1" applyFill="1" applyBorder="1" applyAlignment="1" applyProtection="1">
      <alignment vertical="center"/>
    </xf>
    <xf numFmtId="9" fontId="3" fillId="4" borderId="8" xfId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4" fontId="0" fillId="0" borderId="0" xfId="0" applyNumberFormat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0" fontId="7" fillId="3" borderId="8" xfId="0" quotePrefix="1" applyFont="1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3" fillId="4" borderId="8" xfId="0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vertical="center" wrapText="1"/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7" fillId="4" borderId="8" xfId="0" quotePrefix="1" applyFont="1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167" fontId="0" fillId="0" borderId="0" xfId="0" applyNumberFormat="1" applyProtection="1">
      <protection locked="0"/>
    </xf>
    <xf numFmtId="0" fontId="0" fillId="3" borderId="9" xfId="0" applyFill="1" applyBorder="1" applyAlignment="1" applyProtection="1">
      <alignment vertical="center" wrapText="1"/>
      <protection locked="0"/>
    </xf>
    <xf numFmtId="0" fontId="3" fillId="3" borderId="12" xfId="0" applyFont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165" fontId="0" fillId="0" borderId="0" xfId="0" applyNumberFormat="1" applyProtection="1">
      <protection locked="0"/>
    </xf>
    <xf numFmtId="0" fontId="3" fillId="4" borderId="12" xfId="0" applyFont="1" applyFill="1" applyBorder="1" applyAlignment="1" applyProtection="1">
      <alignment wrapText="1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vertical="center" wrapText="1"/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wrapText="1"/>
      <protection locked="0"/>
    </xf>
    <xf numFmtId="0" fontId="2" fillId="2" borderId="1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Alignment="1" applyProtection="1">
      <alignment wrapTex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wrapText="1"/>
    </xf>
    <xf numFmtId="0" fontId="2" fillId="2" borderId="6" xfId="0" applyFont="1" applyFill="1" applyBorder="1" applyAlignment="1" applyProtection="1">
      <alignment horizontal="center" vertical="center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9" fontId="3" fillId="3" borderId="0" xfId="1" applyFont="1" applyFill="1" applyBorder="1" applyAlignment="1" applyProtection="1">
      <alignment vertical="center"/>
    </xf>
    <xf numFmtId="9" fontId="3" fillId="3" borderId="0" xfId="1" applyFont="1" applyFill="1" applyBorder="1" applyAlignment="1" applyProtection="1">
      <alignment vertical="center"/>
      <protection locked="0"/>
    </xf>
    <xf numFmtId="0" fontId="2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9" fontId="3" fillId="3" borderId="8" xfId="1" applyFont="1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6" xfId="0" applyFill="1" applyBorder="1" applyAlignment="1" applyProtection="1">
      <alignment vertical="center" wrapText="1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164" fontId="0" fillId="0" borderId="0" xfId="2" applyFont="1" applyProtection="1">
      <protection locked="0"/>
    </xf>
    <xf numFmtId="0" fontId="0" fillId="0" borderId="0" xfId="0" applyAlignment="1" applyProtection="1">
      <alignment vertical="center"/>
      <protection locked="0"/>
    </xf>
    <xf numFmtId="167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168" fontId="0" fillId="0" borderId="0" xfId="2" applyNumberFormat="1" applyFont="1" applyProtection="1">
      <protection locked="0"/>
    </xf>
    <xf numFmtId="9" fontId="0" fillId="0" borderId="0" xfId="2" applyNumberFormat="1" applyFont="1" applyProtection="1">
      <protection locked="0"/>
    </xf>
    <xf numFmtId="167" fontId="3" fillId="0" borderId="0" xfId="0" applyNumberFormat="1" applyFont="1" applyProtection="1">
      <protection locked="0"/>
    </xf>
    <xf numFmtId="165" fontId="0" fillId="3" borderId="13" xfId="0" applyNumberFormat="1" applyFill="1" applyBorder="1" applyAlignment="1" applyProtection="1">
      <alignment horizontal="left" vertical="center" wrapText="1"/>
      <protection locked="0"/>
    </xf>
    <xf numFmtId="165" fontId="0" fillId="0" borderId="11" xfId="0" applyNumberFormat="1" applyBorder="1" applyAlignment="1" applyProtection="1">
      <alignment horizontal="left" vertical="center" wrapText="1"/>
      <protection locked="0"/>
    </xf>
    <xf numFmtId="165" fontId="0" fillId="4" borderId="13" xfId="0" applyNumberFormat="1" applyFill="1" applyBorder="1" applyAlignment="1" applyProtection="1">
      <alignment horizontal="left" vertical="center" wrapText="1"/>
      <protection locked="0"/>
    </xf>
    <xf numFmtId="0" fontId="0" fillId="0" borderId="7" xfId="0" applyBorder="1" applyProtection="1">
      <protection locked="0"/>
    </xf>
    <xf numFmtId="165" fontId="0" fillId="3" borderId="13" xfId="0" applyNumberFormat="1" applyFill="1" applyBorder="1" applyAlignment="1" applyProtection="1">
      <alignment horizontal="left" vertical="center" wrapText="1"/>
      <protection locked="0"/>
    </xf>
    <xf numFmtId="165" fontId="0" fillId="4" borderId="13" xfId="0" applyNumberFormat="1" applyFill="1" applyBorder="1" applyAlignment="1" applyProtection="1">
      <alignment horizontal="left" vertical="center" wrapText="1"/>
      <protection locked="0"/>
    </xf>
    <xf numFmtId="165" fontId="0" fillId="0" borderId="9" xfId="0" applyNumberFormat="1" applyBorder="1" applyAlignment="1" applyProtection="1">
      <alignment horizontal="left" vertical="center" wrapText="1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6" borderId="14" xfId="0" applyFont="1" applyFill="1" applyBorder="1" applyAlignment="1" applyProtection="1">
      <alignment vertic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vertical="center" wrapText="1"/>
      <protection locked="0"/>
    </xf>
    <xf numFmtId="0" fontId="0" fillId="6" borderId="13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6" borderId="9" xfId="0" applyFill="1" applyBorder="1" applyAlignment="1" applyProtection="1">
      <alignment wrapText="1"/>
      <protection locked="0"/>
    </xf>
    <xf numFmtId="169" fontId="3" fillId="3" borderId="3" xfId="0" applyNumberFormat="1" applyFont="1" applyFill="1" applyBorder="1" applyAlignment="1" applyProtection="1">
      <alignment vertical="center"/>
    </xf>
    <xf numFmtId="169" fontId="3" fillId="4" borderId="3" xfId="0" applyNumberFormat="1" applyFont="1" applyFill="1" applyBorder="1" applyAlignment="1" applyProtection="1">
      <alignment vertical="center"/>
    </xf>
    <xf numFmtId="169" fontId="7" fillId="4" borderId="8" xfId="0" applyNumberFormat="1" applyFont="1" applyFill="1" applyBorder="1" applyAlignment="1" applyProtection="1">
      <alignment vertical="center"/>
    </xf>
    <xf numFmtId="169" fontId="3" fillId="3" borderId="12" xfId="0" applyNumberFormat="1" applyFont="1" applyFill="1" applyBorder="1" applyAlignment="1" applyProtection="1">
      <alignment vertical="center"/>
    </xf>
    <xf numFmtId="3" fontId="3" fillId="4" borderId="8" xfId="0" applyNumberFormat="1" applyFont="1" applyFill="1" applyBorder="1" applyAlignment="1" applyProtection="1">
      <alignment vertical="center"/>
    </xf>
    <xf numFmtId="3" fontId="3" fillId="4" borderId="3" xfId="0" applyNumberFormat="1" applyFont="1" applyFill="1" applyBorder="1" applyAlignment="1" applyProtection="1">
      <alignment vertical="center"/>
    </xf>
    <xf numFmtId="3" fontId="3" fillId="4" borderId="12" xfId="0" applyNumberFormat="1" applyFont="1" applyFill="1" applyBorder="1" applyAlignment="1" applyProtection="1">
      <alignment vertical="center"/>
    </xf>
    <xf numFmtId="3" fontId="3" fillId="3" borderId="8" xfId="0" applyNumberFormat="1" applyFont="1" applyFill="1" applyBorder="1" applyAlignment="1" applyProtection="1">
      <alignment vertical="center"/>
    </xf>
    <xf numFmtId="3" fontId="3" fillId="3" borderId="12" xfId="0" applyNumberFormat="1" applyFont="1" applyFill="1" applyBorder="1" applyAlignment="1" applyProtection="1">
      <alignment vertical="center"/>
    </xf>
    <xf numFmtId="169" fontId="3" fillId="4" borderId="12" xfId="0" applyNumberFormat="1" applyFont="1" applyFill="1" applyBorder="1" applyAlignment="1" applyProtection="1">
      <alignment vertical="center"/>
    </xf>
    <xf numFmtId="3" fontId="0" fillId="3" borderId="5" xfId="0" applyNumberFormat="1" applyFill="1" applyBorder="1" applyAlignment="1" applyProtection="1">
      <alignment vertical="center"/>
    </xf>
    <xf numFmtId="3" fontId="3" fillId="3" borderId="14" xfId="0" applyNumberFormat="1" applyFont="1" applyFill="1" applyBorder="1" applyAlignment="1">
      <alignment vertical="center"/>
    </xf>
    <xf numFmtId="169" fontId="0" fillId="3" borderId="6" xfId="0" applyNumberFormat="1" applyFont="1" applyFill="1" applyBorder="1" applyAlignment="1" applyProtection="1">
      <alignment vertical="center"/>
      <protection locked="0"/>
    </xf>
    <xf numFmtId="169" fontId="3" fillId="3" borderId="8" xfId="0" applyNumberFormat="1" applyFont="1" applyFill="1" applyBorder="1" applyAlignment="1" applyProtection="1">
      <alignment vertical="center"/>
      <protection locked="0"/>
    </xf>
    <xf numFmtId="169" fontId="0" fillId="3" borderId="9" xfId="0" applyNumberFormat="1" applyFont="1" applyFill="1" applyBorder="1" applyAlignment="1" applyProtection="1">
      <alignment vertical="center"/>
      <protection locked="0"/>
    </xf>
    <xf numFmtId="3" fontId="0" fillId="4" borderId="6" xfId="0" applyNumberFormat="1" applyFont="1" applyFill="1" applyBorder="1" applyAlignment="1" applyProtection="1">
      <alignment vertical="center"/>
      <protection locked="0"/>
    </xf>
    <xf numFmtId="3" fontId="0" fillId="4" borderId="8" xfId="0" applyNumberFormat="1" applyFont="1" applyFill="1" applyBorder="1" applyAlignment="1" applyProtection="1">
      <alignment vertical="center"/>
      <protection locked="0"/>
    </xf>
    <xf numFmtId="3" fontId="0" fillId="4" borderId="9" xfId="0" applyNumberFormat="1" applyFont="1" applyFill="1" applyBorder="1" applyAlignment="1" applyProtection="1">
      <alignment vertical="center"/>
      <protection locked="0"/>
    </xf>
    <xf numFmtId="3" fontId="7" fillId="4" borderId="8" xfId="0" applyNumberFormat="1" applyFont="1" applyFill="1" applyBorder="1" applyAlignment="1" applyProtection="1">
      <alignment vertical="center"/>
    </xf>
    <xf numFmtId="3" fontId="3" fillId="4" borderId="6" xfId="1" applyNumberFormat="1" applyFont="1" applyFill="1" applyBorder="1" applyAlignment="1" applyProtection="1">
      <alignment vertical="center"/>
      <protection locked="0"/>
    </xf>
    <xf numFmtId="169" fontId="0" fillId="3" borderId="8" xfId="0" applyNumberFormat="1" applyFont="1" applyFill="1" applyBorder="1" applyAlignment="1" applyProtection="1">
      <alignment vertical="center"/>
      <protection locked="0"/>
    </xf>
    <xf numFmtId="169" fontId="0" fillId="3" borderId="3" xfId="0" applyNumberFormat="1" applyFont="1" applyFill="1" applyBorder="1" applyAlignment="1" applyProtection="1">
      <alignment vertical="center"/>
      <protection locked="0"/>
    </xf>
    <xf numFmtId="3" fontId="0" fillId="4" borderId="3" xfId="0" applyNumberFormat="1" applyFont="1" applyFill="1" applyBorder="1" applyAlignment="1" applyProtection="1">
      <alignment vertical="center"/>
      <protection locked="0"/>
    </xf>
    <xf numFmtId="3" fontId="0" fillId="3" borderId="6" xfId="0" applyNumberFormat="1" applyFont="1" applyFill="1" applyBorder="1" applyAlignment="1" applyProtection="1">
      <alignment vertical="center"/>
      <protection locked="0"/>
    </xf>
    <xf numFmtId="3" fontId="3" fillId="3" borderId="8" xfId="0" applyNumberFormat="1" applyFont="1" applyFill="1" applyBorder="1" applyAlignment="1" applyProtection="1">
      <alignment vertical="center"/>
      <protection locked="0"/>
    </xf>
    <xf numFmtId="3" fontId="0" fillId="3" borderId="9" xfId="0" applyNumberFormat="1" applyFont="1" applyFill="1" applyBorder="1" applyAlignment="1" applyProtection="1">
      <alignment vertical="center"/>
      <protection locked="0"/>
    </xf>
    <xf numFmtId="169" fontId="0" fillId="4" borderId="9" xfId="0" applyNumberFormat="1" applyFont="1" applyFill="1" applyBorder="1" applyAlignment="1" applyProtection="1">
      <alignment vertical="center"/>
      <protection locked="0"/>
    </xf>
    <xf numFmtId="3" fontId="0" fillId="3" borderId="6" xfId="0" applyNumberFormat="1" applyFont="1" applyFill="1" applyBorder="1" applyAlignment="1" applyProtection="1">
      <alignment vertical="center"/>
    </xf>
    <xf numFmtId="3" fontId="0" fillId="3" borderId="9" xfId="0" applyNumberFormat="1" applyFont="1" applyFill="1" applyBorder="1" applyAlignment="1" applyProtection="1">
      <alignment vertical="center"/>
    </xf>
    <xf numFmtId="3" fontId="3" fillId="3" borderId="3" xfId="0" applyNumberFormat="1" applyFont="1" applyFill="1" applyBorder="1" applyAlignment="1" applyProtection="1">
      <alignment vertical="center"/>
    </xf>
    <xf numFmtId="169" fontId="0" fillId="0" borderId="0" xfId="0" applyNumberFormat="1" applyAlignment="1" applyProtection="1">
      <alignment vertical="center"/>
    </xf>
    <xf numFmtId="169" fontId="0" fillId="4" borderId="6" xfId="0" applyNumberFormat="1" applyFont="1" applyFill="1" applyBorder="1" applyAlignment="1" applyProtection="1">
      <alignment vertical="center"/>
      <protection locked="0"/>
    </xf>
    <xf numFmtId="169" fontId="0" fillId="4" borderId="8" xfId="0" applyNumberFormat="1" applyFont="1" applyFill="1" applyBorder="1" applyAlignment="1" applyProtection="1">
      <alignment vertical="center"/>
      <protection locked="0"/>
    </xf>
    <xf numFmtId="3" fontId="0" fillId="5" borderId="9" xfId="0" applyNumberFormat="1" applyFont="1" applyFill="1" applyBorder="1" applyAlignment="1" applyProtection="1">
      <alignment vertical="center"/>
      <protection locked="0"/>
    </xf>
    <xf numFmtId="3" fontId="0" fillId="5" borderId="3" xfId="0" applyNumberFormat="1" applyFill="1" applyBorder="1" applyAlignment="1" applyProtection="1">
      <alignment vertical="center"/>
      <protection locked="0"/>
    </xf>
    <xf numFmtId="3" fontId="3" fillId="3" borderId="6" xfId="1" applyNumberFormat="1" applyFont="1" applyFill="1" applyBorder="1" applyAlignment="1" applyProtection="1">
      <alignment vertical="center"/>
      <protection locked="0"/>
    </xf>
    <xf numFmtId="3" fontId="3" fillId="3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</xf>
    <xf numFmtId="169" fontId="3" fillId="3" borderId="14" xfId="0" applyNumberFormat="1" applyFont="1" applyFill="1" applyBorder="1" applyAlignment="1" applyProtection="1">
      <alignment vertical="center"/>
      <protection locked="0"/>
    </xf>
    <xf numFmtId="169" fontId="3" fillId="3" borderId="15" xfId="0" applyNumberFormat="1" applyFont="1" applyFill="1" applyBorder="1" applyAlignment="1" applyProtection="1">
      <alignment vertical="center"/>
      <protection locked="0"/>
    </xf>
    <xf numFmtId="169" fontId="7" fillId="3" borderId="15" xfId="0" applyNumberFormat="1" applyFont="1" applyFill="1" applyBorder="1" applyAlignment="1" applyProtection="1">
      <alignment vertical="center"/>
    </xf>
    <xf numFmtId="169" fontId="0" fillId="3" borderId="6" xfId="0" applyNumberFormat="1" applyFill="1" applyBorder="1" applyAlignment="1" applyProtection="1">
      <alignment vertical="center"/>
      <protection locked="0"/>
    </xf>
    <xf numFmtId="3" fontId="0" fillId="4" borderId="6" xfId="0" applyNumberFormat="1" applyFill="1" applyBorder="1" applyAlignment="1" applyProtection="1">
      <alignment vertical="center"/>
      <protection locked="0"/>
    </xf>
    <xf numFmtId="3" fontId="3" fillId="4" borderId="8" xfId="0" applyNumberFormat="1" applyFont="1" applyFill="1" applyBorder="1" applyAlignment="1" applyProtection="1">
      <alignment vertical="center"/>
      <protection locked="0"/>
    </xf>
    <xf numFmtId="3" fontId="0" fillId="4" borderId="9" xfId="0" applyNumberFormat="1" applyFill="1" applyBorder="1" applyAlignment="1" applyProtection="1">
      <alignment vertical="center"/>
      <protection locked="0"/>
    </xf>
    <xf numFmtId="3" fontId="0" fillId="4" borderId="6" xfId="0" applyNumberFormat="1" applyFont="1" applyFill="1" applyBorder="1" applyAlignment="1" applyProtection="1">
      <alignment vertical="center"/>
    </xf>
    <xf numFmtId="3" fontId="0" fillId="4" borderId="9" xfId="0" applyNumberFormat="1" applyFont="1" applyFill="1" applyBorder="1" applyAlignment="1" applyProtection="1">
      <alignment vertical="center"/>
    </xf>
    <xf numFmtId="169" fontId="0" fillId="3" borderId="6" xfId="0" applyNumberFormat="1" applyFont="1" applyFill="1" applyBorder="1" applyAlignment="1" applyProtection="1">
      <alignment vertical="center"/>
    </xf>
    <xf numFmtId="169" fontId="0" fillId="6" borderId="6" xfId="0" applyNumberFormat="1" applyFont="1" applyFill="1" applyBorder="1" applyAlignment="1" applyProtection="1">
      <alignment vertical="center"/>
    </xf>
    <xf numFmtId="3" fontId="0" fillId="6" borderId="6" xfId="0" applyNumberFormat="1" applyFont="1" applyFill="1" applyBorder="1" applyAlignment="1" applyProtection="1">
      <alignment vertical="center"/>
    </xf>
    <xf numFmtId="3" fontId="3" fillId="4" borderId="3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169" fontId="0" fillId="0" borderId="0" xfId="0" applyNumberFormat="1" applyProtection="1">
      <protection locked="0"/>
    </xf>
    <xf numFmtId="169" fontId="0" fillId="3" borderId="8" xfId="0" applyNumberFormat="1" applyFont="1" applyFill="1" applyBorder="1" applyAlignment="1" applyProtection="1">
      <alignment vertical="center"/>
    </xf>
    <xf numFmtId="169" fontId="0" fillId="3" borderId="9" xfId="0" applyNumberFormat="1" applyFont="1" applyFill="1" applyBorder="1" applyAlignment="1" applyProtection="1">
      <alignment vertical="center"/>
    </xf>
    <xf numFmtId="169" fontId="0" fillId="4" borderId="6" xfId="0" applyNumberFormat="1" applyFont="1" applyFill="1" applyBorder="1" applyAlignment="1" applyProtection="1">
      <alignment vertical="center"/>
    </xf>
    <xf numFmtId="169" fontId="0" fillId="4" borderId="8" xfId="0" applyNumberFormat="1" applyFont="1" applyFill="1" applyBorder="1" applyAlignment="1" applyProtection="1">
      <alignment vertical="center"/>
    </xf>
    <xf numFmtId="169" fontId="0" fillId="4" borderId="9" xfId="0" applyNumberFormat="1" applyFont="1" applyFill="1" applyBorder="1" applyAlignment="1" applyProtection="1">
      <alignment vertical="center"/>
    </xf>
    <xf numFmtId="169" fontId="0" fillId="3" borderId="3" xfId="0" applyNumberFormat="1" applyFont="1" applyFill="1" applyBorder="1" applyAlignment="1" applyProtection="1">
      <alignment vertical="center"/>
    </xf>
    <xf numFmtId="3" fontId="0" fillId="4" borderId="8" xfId="0" applyNumberFormat="1" applyFont="1" applyFill="1" applyBorder="1" applyAlignment="1" applyProtection="1">
      <alignment vertical="center"/>
    </xf>
    <xf numFmtId="3" fontId="0" fillId="4" borderId="3" xfId="0" applyNumberFormat="1" applyFont="1" applyFill="1" applyBorder="1" applyAlignment="1" applyProtection="1">
      <alignment vertical="center"/>
    </xf>
    <xf numFmtId="3" fontId="0" fillId="3" borderId="8" xfId="0" applyNumberFormat="1" applyFont="1" applyFill="1" applyBorder="1" applyAlignment="1" applyProtection="1">
      <alignment vertical="center"/>
    </xf>
    <xf numFmtId="165" fontId="0" fillId="4" borderId="8" xfId="0" applyNumberFormat="1" applyFont="1" applyFill="1" applyBorder="1" applyAlignment="1" applyProtection="1">
      <alignment vertical="center"/>
    </xf>
    <xf numFmtId="0" fontId="0" fillId="0" borderId="9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169" fontId="0" fillId="3" borderId="13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6" borderId="0" xfId="0" applyFill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</cellXfs>
  <cellStyles count="6">
    <cellStyle name="Komma" xfId="2" builtinId="3"/>
    <cellStyle name="Normal" xfId="0" builtinId="0"/>
    <cellStyle name="Normal 2" xfId="5" xr:uid="{0A828D3A-B39B-459F-B2EA-8CEC406093A8}"/>
    <cellStyle name="Normal 3" xfId="3" xr:uid="{DA85E2B7-9F6C-416A-918E-589B2346B8D8}"/>
    <cellStyle name="Procent" xfId="1" builtinId="5"/>
    <cellStyle name="Procent 2" xfId="4" xr:uid="{1B7B8EE9-3992-449F-8191-72FA136D6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2CE2-1CE7-478C-A64B-1F7139C15B1A}">
  <dimension ref="A1:Q86"/>
  <sheetViews>
    <sheetView tabSelected="1" zoomScale="80" zoomScaleNormal="80" workbookViewId="0">
      <pane xSplit="3" ySplit="5" topLeftCell="D6" activePane="bottomRight" state="frozen"/>
      <selection activeCell="H72" sqref="H72"/>
      <selection pane="topRight" activeCell="H72" sqref="H72"/>
      <selection pane="bottomLeft" activeCell="H72" sqref="H72"/>
      <selection pane="bottomRight"/>
    </sheetView>
  </sheetViews>
  <sheetFormatPr defaultColWidth="9.140625" defaultRowHeight="15" x14ac:dyDescent="0.25"/>
  <cols>
    <col min="1" max="1" width="8.28515625" style="11" customWidth="1"/>
    <col min="2" max="2" width="24.7109375" style="11" customWidth="1"/>
    <col min="3" max="3" width="52.140625" style="12" customWidth="1"/>
    <col min="4" max="4" width="25.7109375" style="11" customWidth="1"/>
    <col min="5" max="5" width="10.85546875" style="11" customWidth="1"/>
    <col min="6" max="6" width="9.28515625" style="11" bestFit="1" customWidth="1"/>
    <col min="7" max="8" width="9.140625" style="11"/>
    <col min="9" max="9" width="10.85546875" style="11" bestFit="1" customWidth="1"/>
    <col min="10" max="16384" width="9.140625" style="11"/>
  </cols>
  <sheetData>
    <row r="1" spans="1:9" x14ac:dyDescent="0.25">
      <c r="A1" s="1" t="s">
        <v>49</v>
      </c>
      <c r="D1" s="15"/>
    </row>
    <row r="2" spans="1:9" x14ac:dyDescent="0.25">
      <c r="A2" s="1" t="s">
        <v>24</v>
      </c>
    </row>
    <row r="3" spans="1:9" ht="7.5" customHeight="1" x14ac:dyDescent="0.25">
      <c r="A3" s="1"/>
    </row>
    <row r="4" spans="1:9" s="1" customFormat="1" x14ac:dyDescent="0.25">
      <c r="A4" s="57"/>
      <c r="B4" s="58"/>
      <c r="C4" s="59"/>
      <c r="D4" s="60"/>
      <c r="E4" s="11"/>
    </row>
    <row r="5" spans="1:9" x14ac:dyDescent="0.25">
      <c r="A5" s="62" t="s">
        <v>0</v>
      </c>
      <c r="B5" s="63" t="s">
        <v>1</v>
      </c>
      <c r="C5" s="64"/>
      <c r="D5" s="65" t="s">
        <v>33</v>
      </c>
    </row>
    <row r="6" spans="1:9" x14ac:dyDescent="0.25">
      <c r="A6" s="16"/>
      <c r="B6" s="17"/>
      <c r="C6" s="18"/>
      <c r="D6" s="101" t="s">
        <v>29</v>
      </c>
    </row>
    <row r="7" spans="1:9" x14ac:dyDescent="0.25">
      <c r="A7" s="176" t="s">
        <v>2</v>
      </c>
      <c r="B7" s="177" t="s">
        <v>3</v>
      </c>
      <c r="C7" s="19"/>
      <c r="D7" s="156"/>
      <c r="F7" s="87"/>
      <c r="G7" s="87"/>
    </row>
    <row r="8" spans="1:9" x14ac:dyDescent="0.25">
      <c r="A8" s="176"/>
      <c r="B8" s="177"/>
      <c r="C8" s="21"/>
      <c r="D8" s="122"/>
      <c r="F8" s="87"/>
      <c r="G8" s="87"/>
    </row>
    <row r="9" spans="1:9" x14ac:dyDescent="0.25">
      <c r="A9" s="176"/>
      <c r="B9" s="177"/>
      <c r="C9" s="22" t="s">
        <v>31</v>
      </c>
      <c r="D9" s="122"/>
      <c r="F9" s="87"/>
      <c r="G9" s="87"/>
    </row>
    <row r="10" spans="1:9" ht="48.75" customHeight="1" x14ac:dyDescent="0.25">
      <c r="A10" s="176"/>
      <c r="B10" s="177"/>
      <c r="C10" s="23" t="s">
        <v>40</v>
      </c>
      <c r="D10" s="156">
        <f>BAT!D10+Fynbus!D10+Midttrafik!D10+Movia!D10+NT!D10+Sydtrafik!D10</f>
        <v>0</v>
      </c>
      <c r="F10" s="87"/>
      <c r="G10" s="87"/>
    </row>
    <row r="11" spans="1:9" ht="75" customHeight="1" x14ac:dyDescent="0.25">
      <c r="A11" s="176"/>
      <c r="B11" s="177"/>
      <c r="C11" s="23" t="s">
        <v>28</v>
      </c>
      <c r="D11" s="156">
        <f>BAT!D11+Fynbus!D11+Midttrafik!D11+Movia!D11+NT!D11+Sydtrafik!D11</f>
        <v>0</v>
      </c>
      <c r="F11" s="87"/>
      <c r="G11" s="87"/>
    </row>
    <row r="12" spans="1:9" ht="45" x14ac:dyDescent="0.25">
      <c r="A12" s="176"/>
      <c r="B12" s="177"/>
      <c r="C12" s="23" t="s">
        <v>34</v>
      </c>
      <c r="D12" s="156">
        <f>BAT!D12+Fynbus!D12+Midttrafik!D12+Movia!D12+NT!D12+Sydtrafik!D12</f>
        <v>0</v>
      </c>
      <c r="F12" s="87"/>
      <c r="G12" s="87"/>
    </row>
    <row r="13" spans="1:9" ht="47.25" customHeight="1" x14ac:dyDescent="0.25">
      <c r="A13" s="176"/>
      <c r="B13" s="177"/>
      <c r="C13" s="23" t="s">
        <v>26</v>
      </c>
      <c r="D13" s="156">
        <f>BAT!D13+Fynbus!D13+Midttrafik!D13+Movia!D13+NT!D13+Sydtrafik!D13</f>
        <v>0</v>
      </c>
      <c r="F13" s="87"/>
      <c r="G13" s="87"/>
    </row>
    <row r="14" spans="1:9" ht="47.25" customHeight="1" x14ac:dyDescent="0.25">
      <c r="A14" s="176"/>
      <c r="B14" s="177"/>
      <c r="C14" s="45" t="s">
        <v>27</v>
      </c>
      <c r="D14" s="156">
        <f>BAT!D14+Fynbus!D14+Midttrafik!D14+Movia!D14+NT!D14+Sydtrafik!D14</f>
        <v>0</v>
      </c>
      <c r="F14" s="87"/>
      <c r="G14" s="87"/>
    </row>
    <row r="15" spans="1:9" ht="30" x14ac:dyDescent="0.25">
      <c r="A15" s="176"/>
      <c r="B15" s="177"/>
      <c r="C15" s="23" t="s">
        <v>41</v>
      </c>
      <c r="D15" s="156">
        <f>BAT!D15+Fynbus!D15+Midttrafik!D15+Movia!D15+NT!D15+Sydtrafik!D15</f>
        <v>0</v>
      </c>
      <c r="F15" s="87"/>
      <c r="G15" s="87"/>
    </row>
    <row r="16" spans="1:9" x14ac:dyDescent="0.25">
      <c r="A16" s="176"/>
      <c r="B16" s="177"/>
      <c r="C16" s="24" t="s">
        <v>4</v>
      </c>
      <c r="D16" s="109">
        <f>SUBTOTAL(9,D10:D15)</f>
        <v>0</v>
      </c>
      <c r="F16" s="87"/>
      <c r="G16" s="87"/>
      <c r="H16" s="90"/>
      <c r="I16" s="87"/>
    </row>
    <row r="17" spans="1:17" x14ac:dyDescent="0.25">
      <c r="A17" s="26"/>
      <c r="B17" s="27"/>
      <c r="C17" s="28"/>
      <c r="D17" s="4"/>
      <c r="F17" s="87"/>
      <c r="G17" s="87"/>
    </row>
    <row r="18" spans="1:17" x14ac:dyDescent="0.25">
      <c r="A18" s="29"/>
      <c r="B18" s="30"/>
      <c r="C18" s="31"/>
      <c r="D18" s="102" t="s">
        <v>29</v>
      </c>
      <c r="F18" s="87"/>
      <c r="G18" s="87"/>
    </row>
    <row r="19" spans="1:17" x14ac:dyDescent="0.25">
      <c r="A19" s="178" t="s">
        <v>5</v>
      </c>
      <c r="B19" s="179" t="s">
        <v>6</v>
      </c>
      <c r="C19" s="32"/>
      <c r="D19" s="157"/>
      <c r="F19" s="87"/>
      <c r="G19" s="87"/>
    </row>
    <row r="20" spans="1:17" x14ac:dyDescent="0.25">
      <c r="A20" s="178"/>
      <c r="B20" s="179"/>
      <c r="C20" s="33"/>
      <c r="D20" s="141"/>
      <c r="F20" s="87"/>
      <c r="G20" s="87"/>
    </row>
    <row r="21" spans="1:17" x14ac:dyDescent="0.25">
      <c r="A21" s="178"/>
      <c r="B21" s="179"/>
      <c r="C21" s="34" t="s">
        <v>31</v>
      </c>
      <c r="D21" s="141"/>
      <c r="F21" s="87"/>
      <c r="G21" s="87"/>
    </row>
    <row r="22" spans="1:17" ht="45" x14ac:dyDescent="0.25">
      <c r="A22" s="178"/>
      <c r="B22" s="179"/>
      <c r="C22" s="36" t="s">
        <v>42</v>
      </c>
      <c r="D22" s="157">
        <f>BAT!D22+Fynbus!D22+Midttrafik!D22+Movia!D22+NT!D22+Sydtrafik!D22</f>
        <v>0</v>
      </c>
      <c r="F22" s="87"/>
      <c r="G22" s="87"/>
    </row>
    <row r="23" spans="1:17" ht="74.25" customHeight="1" x14ac:dyDescent="0.25">
      <c r="A23" s="178"/>
      <c r="B23" s="179"/>
      <c r="C23" s="36" t="s">
        <v>36</v>
      </c>
      <c r="D23" s="157">
        <f>BAT!D23+Fynbus!D23+Midttrafik!D23+Movia!D23+NT!D23+Sydtrafik!D23</f>
        <v>0</v>
      </c>
      <c r="F23" s="87"/>
      <c r="G23" s="87"/>
    </row>
    <row r="24" spans="1:17" ht="45" x14ac:dyDescent="0.25">
      <c r="A24" s="178"/>
      <c r="B24" s="179"/>
      <c r="C24" s="36" t="s">
        <v>35</v>
      </c>
      <c r="D24" s="157">
        <f>BAT!D24+Fynbus!D24+Midttrafik!D24+Movia!D24+NT!D24+Sydtrafik!D24</f>
        <v>0</v>
      </c>
      <c r="F24" s="87"/>
      <c r="G24" s="87"/>
    </row>
    <row r="25" spans="1:17" ht="44.25" customHeight="1" x14ac:dyDescent="0.25">
      <c r="A25" s="178"/>
      <c r="B25" s="179"/>
      <c r="C25" s="36" t="s">
        <v>37</v>
      </c>
      <c r="D25" s="157">
        <f>BAT!D25+Fynbus!D25+Midttrafik!D25+Movia!D25+NT!D25+Sydtrafik!D25</f>
        <v>0</v>
      </c>
      <c r="F25" s="87"/>
      <c r="G25" s="87"/>
    </row>
    <row r="26" spans="1:17" ht="45.75" customHeight="1" x14ac:dyDescent="0.25">
      <c r="A26" s="178"/>
      <c r="B26" s="179"/>
      <c r="C26" s="36" t="s">
        <v>38</v>
      </c>
      <c r="D26" s="157">
        <f>BAT!D26+Fynbus!D26+Midttrafik!D26+Movia!D26+NT!D26+Sydtrafik!D26</f>
        <v>0</v>
      </c>
      <c r="F26" s="87"/>
      <c r="G26" s="87"/>
    </row>
    <row r="27" spans="1:17" ht="30" x14ac:dyDescent="0.25">
      <c r="A27" s="178"/>
      <c r="B27" s="179"/>
      <c r="C27" s="36" t="s">
        <v>43</v>
      </c>
      <c r="D27" s="157">
        <f>BAT!D27+Fynbus!D27+Midttrafik!D27+Movia!D27+NT!D27+Sydtrafik!D27</f>
        <v>0</v>
      </c>
      <c r="F27" s="87"/>
      <c r="G27" s="87"/>
    </row>
    <row r="28" spans="1:17" s="39" customFormat="1" x14ac:dyDescent="0.25">
      <c r="A28" s="178"/>
      <c r="B28" s="179"/>
      <c r="C28" s="37" t="s">
        <v>4</v>
      </c>
      <c r="D28" s="110">
        <f>SUBTOTAL(9,D22:D27)</f>
        <v>0</v>
      </c>
      <c r="E28" s="38"/>
      <c r="F28" s="87"/>
      <c r="G28" s="87"/>
    </row>
    <row r="29" spans="1:17" x14ac:dyDescent="0.25">
      <c r="A29" s="42"/>
      <c r="B29" s="43"/>
      <c r="C29" s="32"/>
      <c r="D29" s="5"/>
      <c r="F29" s="87"/>
      <c r="G29" s="87"/>
    </row>
    <row r="30" spans="1:17" x14ac:dyDescent="0.25">
      <c r="A30" s="16"/>
      <c r="B30" s="17"/>
      <c r="C30" s="18"/>
      <c r="D30" s="101" t="s">
        <v>29</v>
      </c>
      <c r="F30" s="87"/>
      <c r="G30" s="87"/>
    </row>
    <row r="31" spans="1:17" x14ac:dyDescent="0.25">
      <c r="A31" s="176" t="s">
        <v>7</v>
      </c>
      <c r="B31" s="177" t="s">
        <v>10</v>
      </c>
      <c r="C31" s="19"/>
      <c r="D31" s="156"/>
      <c r="F31" s="87"/>
      <c r="G31" s="87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x14ac:dyDescent="0.25">
      <c r="A32" s="176"/>
      <c r="B32" s="177"/>
      <c r="C32" s="21"/>
      <c r="D32" s="129"/>
      <c r="F32" s="87"/>
      <c r="G32" s="87"/>
    </row>
    <row r="33" spans="1:17" x14ac:dyDescent="0.25">
      <c r="A33" s="176"/>
      <c r="B33" s="177"/>
      <c r="C33" s="22" t="s">
        <v>31</v>
      </c>
      <c r="D33" s="129"/>
      <c r="F33" s="87"/>
      <c r="G33" s="87"/>
    </row>
    <row r="34" spans="1:17" ht="45" x14ac:dyDescent="0.25">
      <c r="A34" s="176"/>
      <c r="B34" s="177"/>
      <c r="C34" s="23" t="s">
        <v>44</v>
      </c>
      <c r="D34" s="156">
        <f>BAT!D34+Fynbus!D34+Midttrafik!D34+Movia!D34+NT!D34+Sydtrafik!D34</f>
        <v>0</v>
      </c>
      <c r="F34" s="87"/>
      <c r="G34" s="87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30" x14ac:dyDescent="0.25">
      <c r="A35" s="176"/>
      <c r="B35" s="177"/>
      <c r="C35" s="172" t="s">
        <v>30</v>
      </c>
      <c r="D35" s="156">
        <f>BAT!D35+Fynbus!D35+Midttrafik!D35+Movia!D35+NT!D35+Sydtrafik!D35</f>
        <v>0</v>
      </c>
      <c r="F35" s="87"/>
      <c r="G35" s="87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ht="30" x14ac:dyDescent="0.25">
      <c r="A36" s="176"/>
      <c r="B36" s="177"/>
      <c r="C36" s="23" t="s">
        <v>46</v>
      </c>
      <c r="D36" s="156">
        <f>BAT!D36+Fynbus!D36+Midttrafik!D36+Movia!D36+NT!D36+Sydtrafik!D36</f>
        <v>0</v>
      </c>
      <c r="F36" s="87"/>
      <c r="G36" s="87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s="1" customFormat="1" ht="15.75" thickBot="1" x14ac:dyDescent="0.3">
      <c r="A37" s="176"/>
      <c r="B37" s="177"/>
      <c r="C37" s="46" t="s">
        <v>4</v>
      </c>
      <c r="D37" s="112">
        <f>SUBTOTAL(9,D34:D36)</f>
        <v>0</v>
      </c>
      <c r="E37" s="11"/>
      <c r="F37" s="87"/>
      <c r="G37" s="87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ht="15.75" thickTop="1" x14ac:dyDescent="0.25">
      <c r="A38" s="26"/>
      <c r="B38" s="27"/>
      <c r="C38" s="19"/>
      <c r="D38" s="4"/>
      <c r="F38" s="92"/>
      <c r="G38" s="87"/>
    </row>
    <row r="39" spans="1:17" x14ac:dyDescent="0.25">
      <c r="A39" s="47"/>
      <c r="B39" s="48"/>
      <c r="C39" s="31"/>
      <c r="D39" s="102" t="s">
        <v>29</v>
      </c>
      <c r="F39" s="87"/>
      <c r="G39" s="87"/>
    </row>
    <row r="40" spans="1:17" x14ac:dyDescent="0.25">
      <c r="A40" s="178" t="s">
        <v>7</v>
      </c>
      <c r="B40" s="179" t="s">
        <v>11</v>
      </c>
      <c r="C40" s="32"/>
      <c r="D40" s="158"/>
      <c r="F40" s="87"/>
      <c r="G40" s="87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1:17" x14ac:dyDescent="0.25">
      <c r="A41" s="178"/>
      <c r="B41" s="179"/>
      <c r="C41" s="33"/>
      <c r="D41" s="125"/>
      <c r="F41" s="87"/>
      <c r="G41" s="87"/>
    </row>
    <row r="42" spans="1:17" x14ac:dyDescent="0.25">
      <c r="A42" s="178"/>
      <c r="B42" s="179"/>
      <c r="C42" s="34" t="s">
        <v>31</v>
      </c>
      <c r="D42" s="125"/>
      <c r="F42" s="87"/>
      <c r="G42" s="87"/>
    </row>
    <row r="43" spans="1:17" ht="45" x14ac:dyDescent="0.25">
      <c r="A43" s="178"/>
      <c r="B43" s="179"/>
      <c r="C43" s="36" t="s">
        <v>44</v>
      </c>
      <c r="D43" s="158">
        <f>BAT!D43+Fynbus!D43+Midttrafik!D43+Movia!D43+NT!D43+Sydtrafik!D43</f>
        <v>0</v>
      </c>
      <c r="F43" s="87"/>
      <c r="G43" s="87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1:17" ht="30" x14ac:dyDescent="0.25">
      <c r="A44" s="178"/>
      <c r="B44" s="179"/>
      <c r="C44" s="108" t="s">
        <v>30</v>
      </c>
      <c r="D44" s="158">
        <f>BAT!D44+Fynbus!D44+Midttrafik!D44+Movia!D44+NT!D44+Sydtrafik!D44</f>
        <v>0</v>
      </c>
      <c r="F44" s="87"/>
      <c r="G44" s="87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1:17" ht="30" x14ac:dyDescent="0.25">
      <c r="A45" s="178"/>
      <c r="B45" s="179"/>
      <c r="C45" s="36" t="s">
        <v>46</v>
      </c>
      <c r="D45" s="158">
        <f>BAT!D45+Fynbus!D45+Midttrafik!D45+Movia!D45+NT!D45+Sydtrafik!D45</f>
        <v>0</v>
      </c>
      <c r="F45" s="87"/>
      <c r="G45" s="87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1:17" s="1" customFormat="1" ht="15.75" thickBot="1" x14ac:dyDescent="0.3">
      <c r="A46" s="178"/>
      <c r="B46" s="179"/>
      <c r="C46" s="50" t="s">
        <v>4</v>
      </c>
      <c r="D46" s="115">
        <f>SUBTOTAL(9,D43:D45)</f>
        <v>0</v>
      </c>
      <c r="E46" s="11"/>
      <c r="F46" s="87"/>
      <c r="G46" s="87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1:17" ht="15.75" thickTop="1" x14ac:dyDescent="0.25">
      <c r="A47" s="42"/>
      <c r="B47" s="43"/>
      <c r="C47" s="32"/>
      <c r="D47" s="5"/>
      <c r="F47" s="92"/>
      <c r="G47" s="87"/>
    </row>
    <row r="48" spans="1:17" x14ac:dyDescent="0.25">
      <c r="A48" s="16"/>
      <c r="B48" s="17"/>
      <c r="C48" s="18"/>
      <c r="D48" s="101" t="s">
        <v>29</v>
      </c>
      <c r="F48" s="87"/>
      <c r="G48" s="87"/>
    </row>
    <row r="49" spans="1:7" x14ac:dyDescent="0.25">
      <c r="A49" s="176" t="s">
        <v>7</v>
      </c>
      <c r="B49" s="177" t="s">
        <v>8</v>
      </c>
      <c r="C49" s="19"/>
      <c r="D49" s="136"/>
      <c r="F49" s="87"/>
      <c r="G49" s="87"/>
    </row>
    <row r="50" spans="1:7" x14ac:dyDescent="0.25">
      <c r="A50" s="176"/>
      <c r="B50" s="177"/>
      <c r="C50" s="21"/>
      <c r="D50" s="133"/>
      <c r="F50" s="87"/>
      <c r="G50" s="87"/>
    </row>
    <row r="51" spans="1:7" x14ac:dyDescent="0.25">
      <c r="A51" s="176"/>
      <c r="B51" s="177"/>
      <c r="C51" s="22" t="s">
        <v>31</v>
      </c>
      <c r="D51" s="133"/>
      <c r="F51" s="87"/>
      <c r="G51" s="87"/>
    </row>
    <row r="52" spans="1:7" ht="45" x14ac:dyDescent="0.25">
      <c r="A52" s="176"/>
      <c r="B52" s="177"/>
      <c r="C52" s="23" t="s">
        <v>44</v>
      </c>
      <c r="D52" s="136">
        <f>BAT!D52+Fynbus!D52+Midttrafik!D52+Movia!D52+Movia!D61+NT!D52+Sydtrafik!D52</f>
        <v>0</v>
      </c>
      <c r="F52" s="87"/>
      <c r="G52" s="87"/>
    </row>
    <row r="53" spans="1:7" ht="30" x14ac:dyDescent="0.25">
      <c r="A53" s="176"/>
      <c r="B53" s="177"/>
      <c r="C53" s="172" t="s">
        <v>30</v>
      </c>
      <c r="D53" s="136">
        <f>BAT!D53+Fynbus!D53+Midttrafik!D53+Movia!D53+Movia!D62+NT!D53+Sydtrafik!D53</f>
        <v>0</v>
      </c>
      <c r="F53" s="87"/>
      <c r="G53" s="87"/>
    </row>
    <row r="54" spans="1:7" ht="30" x14ac:dyDescent="0.25">
      <c r="A54" s="176"/>
      <c r="B54" s="177"/>
      <c r="C54" s="23" t="s">
        <v>46</v>
      </c>
      <c r="D54" s="136">
        <f>BAT!D54+Fynbus!D54+Midttrafik!D54+Movia!D54+Movia!D63+NT!D54+Sydtrafik!D54</f>
        <v>0</v>
      </c>
      <c r="F54" s="87"/>
      <c r="G54" s="87"/>
    </row>
    <row r="55" spans="1:7" s="1" customFormat="1" ht="15.75" thickBot="1" x14ac:dyDescent="0.3">
      <c r="A55" s="176"/>
      <c r="B55" s="177"/>
      <c r="C55" s="46" t="s">
        <v>4</v>
      </c>
      <c r="D55" s="117">
        <f>SUBTOTAL(9,D52:D54)</f>
        <v>0</v>
      </c>
      <c r="E55" s="11"/>
      <c r="F55" s="87"/>
      <c r="G55" s="87"/>
    </row>
    <row r="56" spans="1:7" ht="15.75" thickTop="1" x14ac:dyDescent="0.25">
      <c r="A56" s="26"/>
      <c r="B56" s="27"/>
      <c r="C56" s="19"/>
      <c r="D56" s="4"/>
      <c r="F56" s="87"/>
      <c r="G56" s="87"/>
    </row>
    <row r="57" spans="1:7" x14ac:dyDescent="0.25">
      <c r="A57" s="70"/>
      <c r="B57" s="51"/>
      <c r="C57" s="33"/>
      <c r="D57" s="102" t="s">
        <v>29</v>
      </c>
      <c r="F57" s="92"/>
      <c r="G57" s="87"/>
    </row>
    <row r="58" spans="1:7" ht="15" customHeight="1" x14ac:dyDescent="0.25">
      <c r="A58" s="181" t="s">
        <v>12</v>
      </c>
      <c r="B58" s="179" t="s">
        <v>13</v>
      </c>
      <c r="C58" s="34" t="s">
        <v>31</v>
      </c>
      <c r="D58" s="8"/>
      <c r="F58" s="87"/>
      <c r="G58" s="87"/>
    </row>
    <row r="59" spans="1:7" ht="45" x14ac:dyDescent="0.25">
      <c r="A59" s="181"/>
      <c r="B59" s="179"/>
      <c r="C59" s="36" t="s">
        <v>37</v>
      </c>
      <c r="D59" s="157">
        <f>BAT!D59+Fynbus!D59+Midttrafik!D59+Movia!D69+NT!D59+Sydtrafik!D59</f>
        <v>0</v>
      </c>
      <c r="F59" s="87"/>
      <c r="G59" s="87"/>
    </row>
    <row r="60" spans="1:7" ht="15.75" thickBot="1" x14ac:dyDescent="0.3">
      <c r="A60" s="181"/>
      <c r="B60" s="179"/>
      <c r="C60" s="50" t="s">
        <v>4</v>
      </c>
      <c r="D60" s="118">
        <f>SUBTOTAL(9,D59:D59)</f>
        <v>0</v>
      </c>
      <c r="F60" s="87"/>
      <c r="G60" s="87"/>
    </row>
    <row r="61" spans="1:7" ht="15.75" thickTop="1" x14ac:dyDescent="0.25">
      <c r="A61" s="52"/>
      <c r="B61" s="53"/>
      <c r="C61" s="33"/>
      <c r="D61" s="10"/>
      <c r="F61" s="87"/>
      <c r="G61" s="87"/>
    </row>
    <row r="62" spans="1:7" x14ac:dyDescent="0.25">
      <c r="A62" s="16"/>
      <c r="B62" s="17"/>
      <c r="C62" s="18"/>
      <c r="D62" s="101" t="s">
        <v>29</v>
      </c>
      <c r="F62" s="87"/>
      <c r="G62" s="87"/>
    </row>
    <row r="63" spans="1:7" s="14" customFormat="1" ht="30" customHeight="1" x14ac:dyDescent="0.25">
      <c r="A63" s="184" t="s">
        <v>9</v>
      </c>
      <c r="B63" s="54"/>
      <c r="C63" s="20"/>
      <c r="D63" s="136"/>
      <c r="E63" s="11"/>
      <c r="F63" s="87"/>
      <c r="G63" s="87"/>
    </row>
    <row r="64" spans="1:7" x14ac:dyDescent="0.25">
      <c r="A64" s="184"/>
      <c r="B64" s="54"/>
      <c r="C64" s="21"/>
      <c r="D64" s="116"/>
      <c r="F64" s="87"/>
      <c r="G64" s="87"/>
    </row>
    <row r="65" spans="1:7" x14ac:dyDescent="0.25">
      <c r="A65" s="184"/>
      <c r="B65" s="54"/>
      <c r="C65" s="22" t="s">
        <v>31</v>
      </c>
      <c r="D65" s="116"/>
      <c r="F65" s="87"/>
      <c r="G65" s="87"/>
    </row>
    <row r="66" spans="1:7" ht="43.5" customHeight="1" x14ac:dyDescent="0.25">
      <c r="A66" s="184"/>
      <c r="B66" s="54"/>
      <c r="C66" s="23" t="s">
        <v>47</v>
      </c>
      <c r="D66" s="137">
        <f>D10+D22+D34+D43+D52</f>
        <v>0</v>
      </c>
      <c r="F66" s="87"/>
      <c r="G66" s="87"/>
    </row>
    <row r="67" spans="1:7" ht="81" customHeight="1" x14ac:dyDescent="0.25">
      <c r="A67" s="184"/>
      <c r="B67" s="54"/>
      <c r="C67" s="23" t="s">
        <v>36</v>
      </c>
      <c r="D67" s="137">
        <f>D11+D23</f>
        <v>0</v>
      </c>
      <c r="F67" s="87"/>
      <c r="G67" s="87"/>
    </row>
    <row r="68" spans="1:7" ht="68.25" customHeight="1" x14ac:dyDescent="0.25">
      <c r="A68" s="184"/>
      <c r="B68" s="54"/>
      <c r="C68" s="172" t="s">
        <v>35</v>
      </c>
      <c r="D68" s="137">
        <f>D12+D24</f>
        <v>0</v>
      </c>
      <c r="F68" s="87"/>
      <c r="G68" s="87"/>
    </row>
    <row r="69" spans="1:7" ht="30" x14ac:dyDescent="0.25">
      <c r="A69" s="184"/>
      <c r="B69" s="54"/>
      <c r="C69" s="172" t="s">
        <v>45</v>
      </c>
      <c r="D69" s="137">
        <f>D35+D44+D53</f>
        <v>0</v>
      </c>
      <c r="F69" s="87"/>
      <c r="G69" s="87"/>
    </row>
    <row r="70" spans="1:7" ht="44.25" customHeight="1" x14ac:dyDescent="0.25">
      <c r="A70" s="184"/>
      <c r="B70" s="54"/>
      <c r="C70" s="23" t="s">
        <v>26</v>
      </c>
      <c r="D70" s="137">
        <f>D13+D25+D59</f>
        <v>0</v>
      </c>
      <c r="F70" s="87"/>
      <c r="G70" s="87"/>
    </row>
    <row r="71" spans="1:7" ht="45.75" customHeight="1" x14ac:dyDescent="0.25">
      <c r="A71" s="184"/>
      <c r="B71" s="54"/>
      <c r="C71" s="45" t="s">
        <v>27</v>
      </c>
      <c r="D71" s="137">
        <f>D14+D26</f>
        <v>0</v>
      </c>
      <c r="F71" s="87"/>
      <c r="G71" s="87"/>
    </row>
    <row r="72" spans="1:7" ht="44.25" customHeight="1" x14ac:dyDescent="0.25">
      <c r="A72" s="184"/>
      <c r="B72" s="54"/>
      <c r="C72" s="23" t="s">
        <v>48</v>
      </c>
      <c r="D72" s="137">
        <f>D15+D27+D36+D45+D54</f>
        <v>0</v>
      </c>
      <c r="F72" s="87"/>
      <c r="G72" s="87"/>
    </row>
    <row r="73" spans="1:7" s="1" customFormat="1" x14ac:dyDescent="0.25">
      <c r="A73" s="184"/>
      <c r="B73" s="55"/>
      <c r="C73" s="24" t="s">
        <v>9</v>
      </c>
      <c r="D73" s="138">
        <f>SUBTOTAL(9,D66:D72)</f>
        <v>0</v>
      </c>
      <c r="E73" s="11"/>
      <c r="F73" s="87"/>
      <c r="G73" s="87"/>
    </row>
    <row r="74" spans="1:7" x14ac:dyDescent="0.25">
      <c r="A74" s="26"/>
      <c r="B74" s="27"/>
      <c r="C74" s="19"/>
      <c r="D74" s="144"/>
      <c r="F74" s="87"/>
      <c r="G74" s="87"/>
    </row>
    <row r="75" spans="1:7" x14ac:dyDescent="0.25">
      <c r="A75" s="47"/>
      <c r="B75" s="48"/>
      <c r="C75" s="31"/>
      <c r="D75" s="159"/>
      <c r="F75" s="87"/>
      <c r="G75" s="87"/>
    </row>
    <row r="76" spans="1:7" s="88" customFormat="1" x14ac:dyDescent="0.25">
      <c r="A76" s="182" t="s">
        <v>25</v>
      </c>
      <c r="B76" s="183"/>
      <c r="C76" s="83" t="s">
        <v>15</v>
      </c>
      <c r="D76" s="154">
        <f>BAT!D73</f>
        <v>0</v>
      </c>
      <c r="E76" s="11"/>
      <c r="F76" s="87"/>
      <c r="G76" s="87"/>
    </row>
    <row r="77" spans="1:7" x14ac:dyDescent="0.25">
      <c r="A77" s="182"/>
      <c r="B77" s="183"/>
      <c r="C77" s="35" t="s">
        <v>19</v>
      </c>
      <c r="D77" s="155">
        <f>Fynbus!D73</f>
        <v>0</v>
      </c>
      <c r="F77" s="87"/>
      <c r="G77" s="87"/>
    </row>
    <row r="78" spans="1:7" x14ac:dyDescent="0.25">
      <c r="A78" s="182"/>
      <c r="B78" s="183"/>
      <c r="C78" s="35" t="s">
        <v>20</v>
      </c>
      <c r="D78" s="155">
        <f>Midttrafik!D73</f>
        <v>0</v>
      </c>
      <c r="F78" s="87"/>
      <c r="G78" s="87"/>
    </row>
    <row r="79" spans="1:7" x14ac:dyDescent="0.25">
      <c r="A79" s="182"/>
      <c r="B79" s="183"/>
      <c r="C79" s="35" t="s">
        <v>21</v>
      </c>
      <c r="D79" s="155">
        <f>Movia!D82</f>
        <v>0</v>
      </c>
      <c r="F79" s="87"/>
      <c r="G79" s="87"/>
    </row>
    <row r="80" spans="1:7" x14ac:dyDescent="0.25">
      <c r="A80" s="182"/>
      <c r="B80" s="183"/>
      <c r="C80" s="35" t="s">
        <v>22</v>
      </c>
      <c r="D80" s="155">
        <f>NT!D73</f>
        <v>0</v>
      </c>
      <c r="F80" s="87"/>
      <c r="G80" s="87"/>
    </row>
    <row r="81" spans="1:7" x14ac:dyDescent="0.25">
      <c r="A81" s="182"/>
      <c r="B81" s="183"/>
      <c r="C81" s="35" t="s">
        <v>23</v>
      </c>
      <c r="D81" s="155">
        <f>Sydtrafik!D73</f>
        <v>0</v>
      </c>
      <c r="F81" s="87"/>
      <c r="G81" s="87"/>
    </row>
    <row r="82" spans="1:7" s="1" customFormat="1" x14ac:dyDescent="0.25">
      <c r="A82" s="182"/>
      <c r="B82" s="183"/>
      <c r="C82" s="37" t="s">
        <v>9</v>
      </c>
      <c r="D82" s="114">
        <f t="shared" ref="D82" si="0">SUBTOTAL(9,D76:D81)</f>
        <v>0</v>
      </c>
      <c r="E82" s="11"/>
      <c r="F82" s="87"/>
      <c r="G82" s="87"/>
    </row>
    <row r="83" spans="1:7" x14ac:dyDescent="0.25">
      <c r="A83" s="42"/>
      <c r="B83" s="43"/>
      <c r="C83" s="32"/>
      <c r="D83" s="128"/>
      <c r="F83" s="87"/>
      <c r="G83" s="87"/>
    </row>
    <row r="84" spans="1:7" x14ac:dyDescent="0.25">
      <c r="A84" s="180"/>
      <c r="B84" s="180"/>
      <c r="C84" s="180"/>
      <c r="D84" s="145"/>
    </row>
    <row r="85" spans="1:7" x14ac:dyDescent="0.25">
      <c r="C85" s="56" t="s">
        <v>14</v>
      </c>
      <c r="D85" s="146">
        <f>ROUND(SUM(D7:D60)-SUM(D66:D72)-D16-D28-D46-D37-D55-D60,1)</f>
        <v>0</v>
      </c>
    </row>
    <row r="86" spans="1:7" x14ac:dyDescent="0.25">
      <c r="C86" s="56"/>
      <c r="D86" s="160"/>
    </row>
  </sheetData>
  <sheetProtection formatColumns="0" formatRows="0"/>
  <mergeCells count="15">
    <mergeCell ref="A84:C84"/>
    <mergeCell ref="A49:A55"/>
    <mergeCell ref="B49:B55"/>
    <mergeCell ref="A58:A60"/>
    <mergeCell ref="B58:B60"/>
    <mergeCell ref="A76:B82"/>
    <mergeCell ref="A63:A73"/>
    <mergeCell ref="A7:A16"/>
    <mergeCell ref="B7:B16"/>
    <mergeCell ref="A31:A37"/>
    <mergeCell ref="B31:B37"/>
    <mergeCell ref="A40:A46"/>
    <mergeCell ref="B40:B46"/>
    <mergeCell ref="A19:A28"/>
    <mergeCell ref="B19:B28"/>
  </mergeCells>
  <pageMargins left="0.23622047244094491" right="0.23622047244094491" top="0.74803149606299213" bottom="0.74803149606299213" header="0.31496062992125984" footer="0.31496062992125984"/>
  <pageSetup paperSize="9" scale="70" fitToWidth="0" fitToHeight="0" orientation="landscape" r:id="rId1"/>
  <headerFooter>
    <oddFooter>&amp;RSide &amp;P af &amp;N</oddFooter>
  </headerFooter>
  <rowBreaks count="3" manualBreakCount="3">
    <brk id="38" max="16" man="1"/>
    <brk id="61" max="16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2D41D-D55E-410F-9131-B522EB82E50F}">
  <sheetPr>
    <tabColor rgb="FF92D050"/>
  </sheetPr>
  <dimension ref="A1:Q97"/>
  <sheetViews>
    <sheetView zoomScale="80" zoomScaleNormal="80" workbookViewId="0">
      <pane xSplit="3" ySplit="5" topLeftCell="D66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8.28515625" style="11" customWidth="1"/>
    <col min="2" max="2" width="24.7109375" style="11" customWidth="1"/>
    <col min="3" max="3" width="52.140625" style="12" customWidth="1"/>
    <col min="4" max="4" width="25.7109375" style="13" bestFit="1" customWidth="1"/>
    <col min="5" max="5" width="10.85546875" style="11" customWidth="1"/>
    <col min="6" max="6" width="10.28515625" style="11" bestFit="1" customWidth="1"/>
    <col min="7" max="16384" width="9.140625" style="11"/>
  </cols>
  <sheetData>
    <row r="1" spans="1:5" x14ac:dyDescent="0.25">
      <c r="A1" s="1" t="str">
        <f>+SAMLET!A1</f>
        <v>Opgørelse af konsekvenser ved COVID-19 - opgørelse for 2022 OMFATTER ALENE JANUAR OG FEBRUAR MÅNED</v>
      </c>
    </row>
    <row r="2" spans="1:5" x14ac:dyDescent="0.25">
      <c r="A2" s="1" t="s">
        <v>15</v>
      </c>
      <c r="D2" s="14"/>
    </row>
    <row r="3" spans="1:5" ht="7.5" customHeight="1" x14ac:dyDescent="0.25">
      <c r="A3" s="1"/>
      <c r="D3" s="14"/>
    </row>
    <row r="4" spans="1:5" s="1" customFormat="1" x14ac:dyDescent="0.25">
      <c r="A4" s="57"/>
      <c r="B4" s="58"/>
      <c r="C4" s="59"/>
      <c r="D4" s="61"/>
      <c r="E4" s="11"/>
    </row>
    <row r="5" spans="1:5" x14ac:dyDescent="0.25">
      <c r="A5" s="62" t="s">
        <v>0</v>
      </c>
      <c r="B5" s="63" t="s">
        <v>1</v>
      </c>
      <c r="C5" s="64"/>
      <c r="D5" s="65" t="s">
        <v>33</v>
      </c>
    </row>
    <row r="6" spans="1:5" x14ac:dyDescent="0.25">
      <c r="A6" s="16"/>
      <c r="B6" s="17"/>
      <c r="C6" s="18"/>
      <c r="D6" s="101" t="s">
        <v>29</v>
      </c>
    </row>
    <row r="7" spans="1:5" x14ac:dyDescent="0.25">
      <c r="A7" s="176" t="s">
        <v>2</v>
      </c>
      <c r="B7" s="177" t="s">
        <v>3</v>
      </c>
      <c r="C7" s="19"/>
      <c r="D7" s="156"/>
    </row>
    <row r="8" spans="1:5" x14ac:dyDescent="0.25">
      <c r="A8" s="176"/>
      <c r="B8" s="177"/>
      <c r="C8" s="21"/>
      <c r="D8" s="162"/>
    </row>
    <row r="9" spans="1:5" x14ac:dyDescent="0.25">
      <c r="A9" s="176"/>
      <c r="B9" s="177"/>
      <c r="C9" s="22" t="s">
        <v>31</v>
      </c>
      <c r="D9" s="162"/>
    </row>
    <row r="10" spans="1:5" ht="30" x14ac:dyDescent="0.25">
      <c r="A10" s="176"/>
      <c r="B10" s="177"/>
      <c r="C10" s="23" t="str">
        <f>SAMLET!C10</f>
        <v>Mindre indtægter fra billetter og kontrolafgifter for bus i forhold til det budgetterede som følge af COVID-19.</v>
      </c>
      <c r="D10" s="163"/>
    </row>
    <row r="11" spans="1:5" ht="81.75" customHeight="1" x14ac:dyDescent="0.25">
      <c r="A11" s="176"/>
      <c r="B11" s="177"/>
      <c r="C11" s="23" t="str">
        <f>SAMLET!C11</f>
        <v>Merudgifter til indsættelse af ekstrakapacitet for at sikre afstand mellem passagererne, under forudsætning af, at der er gældende statslige opfordringer om indsættelse heraf som følge af COVID-19</v>
      </c>
      <c r="D11" s="163"/>
    </row>
    <row r="12" spans="1:5" ht="45" x14ac:dyDescent="0.25">
      <c r="A12" s="176"/>
      <c r="B12" s="177"/>
      <c r="C12" s="23" t="str">
        <f>SAMLET!C12</f>
        <v>Merudgifter til eventuelle værnemidler samt rengøring af busser og chaufførlokaler, der følger direkte af COVID-19</v>
      </c>
      <c r="D12" s="163"/>
    </row>
    <row r="13" spans="1:5" ht="48" customHeight="1" x14ac:dyDescent="0.25">
      <c r="A13" s="176"/>
      <c r="B13" s="177"/>
      <c r="C13" s="23" t="str">
        <f>SAMLET!C13</f>
        <v>Trafikselskabernes merudgifter forbundet med kommunikation vedr. COVID-19 hensigtsmæssig adfærd</v>
      </c>
      <c r="D13" s="163"/>
    </row>
    <row r="14" spans="1:5" ht="48" customHeight="1" x14ac:dyDescent="0.25">
      <c r="A14" s="176"/>
      <c r="B14" s="177"/>
      <c r="C14" s="23" t="str">
        <f>SAMLET!C14</f>
        <v>Merudgifter forbundet med såkaldt "crowd control" ved stoppesteder og knudepunkter, som følger direkte af COVID-19</v>
      </c>
      <c r="D14" s="163"/>
    </row>
    <row r="15" spans="1:5" ht="30" x14ac:dyDescent="0.25">
      <c r="A15" s="176"/>
      <c r="B15" s="177"/>
      <c r="C15" s="23" t="str">
        <f>SAMLET!C15</f>
        <v>Modgående mindreudgifter ved reduceret drift for bus i forhold til det budgetterede for 2022</v>
      </c>
      <c r="D15" s="163"/>
    </row>
    <row r="16" spans="1:5" x14ac:dyDescent="0.25">
      <c r="A16" s="176"/>
      <c r="B16" s="177"/>
      <c r="C16" s="24" t="s">
        <v>4</v>
      </c>
      <c r="D16" s="109">
        <f>SUBTOTAL(9,D10:D15)</f>
        <v>0</v>
      </c>
    </row>
    <row r="17" spans="1:17" x14ac:dyDescent="0.25">
      <c r="A17" s="26"/>
      <c r="B17" s="27"/>
      <c r="C17" s="28"/>
      <c r="D17" s="2"/>
    </row>
    <row r="18" spans="1:17" x14ac:dyDescent="0.25">
      <c r="A18" s="29"/>
      <c r="B18" s="30"/>
      <c r="C18" s="31"/>
      <c r="D18" s="102" t="s">
        <v>29</v>
      </c>
    </row>
    <row r="19" spans="1:17" x14ac:dyDescent="0.25">
      <c r="A19" s="178" t="s">
        <v>5</v>
      </c>
      <c r="B19" s="200" t="s">
        <v>6</v>
      </c>
      <c r="C19" s="32"/>
      <c r="D19" s="164"/>
    </row>
    <row r="20" spans="1:17" x14ac:dyDescent="0.25">
      <c r="A20" s="178"/>
      <c r="B20" s="200"/>
      <c r="C20" s="33"/>
      <c r="D20" s="165"/>
    </row>
    <row r="21" spans="1:17" x14ac:dyDescent="0.25">
      <c r="A21" s="178"/>
      <c r="B21" s="200"/>
      <c r="C21" s="34" t="s">
        <v>31</v>
      </c>
      <c r="D21" s="165"/>
    </row>
    <row r="22" spans="1:17" ht="45" x14ac:dyDescent="0.25">
      <c r="A22" s="178"/>
      <c r="B22" s="200"/>
      <c r="C22" s="36" t="str">
        <f>SAMLET!C22</f>
        <v>Mindre indtægter fra billetter og kontrolafgifter for bane i forhold til det budgetterede for 2022 som følge af COVID-19</v>
      </c>
      <c r="D22" s="166"/>
    </row>
    <row r="23" spans="1:17" ht="82.5" customHeight="1" x14ac:dyDescent="0.25">
      <c r="A23" s="178"/>
      <c r="B23" s="200"/>
      <c r="C23" s="36" t="str">
        <f>SAMLET!C23</f>
        <v>Merudgifter til indsættelse af ekstrakapacitet for at sikre afstand mellem passagererne, under 
forudsætning af, at der er gældende statslige opfordringer om indsættelse heraf som følge af 
COVID-19</v>
      </c>
      <c r="D23" s="166"/>
    </row>
    <row r="24" spans="1:17" ht="45" x14ac:dyDescent="0.25">
      <c r="A24" s="178"/>
      <c r="B24" s="200"/>
      <c r="C24" s="36" t="str">
        <f>SAMLET!C24</f>
        <v>Merudgifter til eventuelle værnemidler samt rengøring af busser, flexbiler og chaufførlokaler, der 
følger direkte af COVID-19</v>
      </c>
      <c r="D24" s="166"/>
    </row>
    <row r="25" spans="1:17" ht="45" x14ac:dyDescent="0.25">
      <c r="A25" s="178"/>
      <c r="B25" s="200"/>
      <c r="C25" s="36" t="str">
        <f>SAMLET!C25</f>
        <v>Trafikselskabernes merudgifter forbundet med kommunikation vedr. COVID-19 hensigtsmæssig 
adfærd</v>
      </c>
      <c r="D25" s="166"/>
    </row>
    <row r="26" spans="1:17" ht="51" customHeight="1" x14ac:dyDescent="0.25">
      <c r="A26" s="178"/>
      <c r="B26" s="200"/>
      <c r="C26" s="36" t="str">
        <f>SAMLET!C26</f>
        <v>Merudgifter forbundet med såkaldt ”crowd control” ved stoppesteder og knudepunkter, som 
følger direkte af COVID-19</v>
      </c>
      <c r="D26" s="166"/>
    </row>
    <row r="27" spans="1:17" ht="30" x14ac:dyDescent="0.25">
      <c r="A27" s="178"/>
      <c r="B27" s="200"/>
      <c r="C27" s="36" t="str">
        <f>SAMLET!C27</f>
        <v>Modgående mindreudgifter ved reduceret drift for  bane i forhold til det budgetterede for 2022</v>
      </c>
      <c r="D27" s="166"/>
    </row>
    <row r="28" spans="1:17" s="39" customFormat="1" x14ac:dyDescent="0.25">
      <c r="A28" s="178"/>
      <c r="B28" s="200"/>
      <c r="C28" s="37" t="s">
        <v>4</v>
      </c>
      <c r="D28" s="110">
        <f>SUBTOTAL(9,D22:D27)</f>
        <v>0</v>
      </c>
      <c r="E28" s="38"/>
    </row>
    <row r="29" spans="1:17" x14ac:dyDescent="0.25">
      <c r="A29" s="42"/>
      <c r="B29" s="43"/>
      <c r="C29" s="32"/>
      <c r="D29" s="3"/>
    </row>
    <row r="30" spans="1:17" x14ac:dyDescent="0.25">
      <c r="A30" s="16"/>
      <c r="B30" s="17"/>
      <c r="C30" s="18"/>
      <c r="D30" s="101" t="s">
        <v>29</v>
      </c>
    </row>
    <row r="31" spans="1:17" x14ac:dyDescent="0.25">
      <c r="A31" s="176" t="s">
        <v>7</v>
      </c>
      <c r="B31" s="177" t="s">
        <v>10</v>
      </c>
      <c r="C31" s="19"/>
      <c r="D31" s="156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x14ac:dyDescent="0.25">
      <c r="A32" s="176"/>
      <c r="B32" s="177"/>
      <c r="C32" s="21"/>
      <c r="D32" s="162"/>
    </row>
    <row r="33" spans="1:17" x14ac:dyDescent="0.25">
      <c r="A33" s="176"/>
      <c r="B33" s="177"/>
      <c r="C33" s="22" t="s">
        <v>31</v>
      </c>
      <c r="D33" s="162"/>
    </row>
    <row r="34" spans="1:17" ht="45" x14ac:dyDescent="0.25">
      <c r="A34" s="176"/>
      <c r="B34" s="177"/>
      <c r="C34" s="23" t="str">
        <f>SAMLET!C34</f>
        <v>Mindre indtægter fra billetter og kontrolafgifter for flextrafik i forhold til det budgetterede for 2022 som følge af COVID-19</v>
      </c>
      <c r="D34" s="16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30" x14ac:dyDescent="0.25">
      <c r="A35" s="176"/>
      <c r="B35" s="177"/>
      <c r="C35" s="23" t="str">
        <f>SAMLET!C35</f>
        <v>Merudgifter til flextrafik, som følger direkte af COVID-19, fx solo-kørsel</v>
      </c>
      <c r="D35" s="163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ht="30" x14ac:dyDescent="0.25">
      <c r="A36" s="176"/>
      <c r="B36" s="177"/>
      <c r="C36" s="23" t="str">
        <f>SAMLET!C36</f>
        <v>Modgående mindreudgifter ved reduceret drift for flextrafik i forhold til det budgetterede for 2022</v>
      </c>
      <c r="D36" s="167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s="1" customFormat="1" ht="15.75" thickBot="1" x14ac:dyDescent="0.3">
      <c r="A37" s="176"/>
      <c r="B37" s="177"/>
      <c r="C37" s="46" t="s">
        <v>4</v>
      </c>
      <c r="D37" s="112">
        <f>SUBTOTAL(9,D34:D36)</f>
        <v>0</v>
      </c>
      <c r="E37" s="11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ht="15.75" thickTop="1" x14ac:dyDescent="0.25">
      <c r="A38" s="26"/>
      <c r="B38" s="27"/>
      <c r="C38" s="19"/>
      <c r="D38" s="2"/>
    </row>
    <row r="39" spans="1:17" x14ac:dyDescent="0.25">
      <c r="A39" s="47"/>
      <c r="B39" s="48"/>
      <c r="C39" s="31"/>
      <c r="D39" s="102" t="s">
        <v>29</v>
      </c>
    </row>
    <row r="40" spans="1:17" x14ac:dyDescent="0.25">
      <c r="A40" s="178" t="s">
        <v>7</v>
      </c>
      <c r="B40" s="179" t="s">
        <v>11</v>
      </c>
      <c r="C40" s="32"/>
      <c r="D40" s="154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1:17" x14ac:dyDescent="0.25">
      <c r="A41" s="178"/>
      <c r="B41" s="179"/>
      <c r="C41" s="33"/>
      <c r="D41" s="168"/>
    </row>
    <row r="42" spans="1:17" x14ac:dyDescent="0.25">
      <c r="A42" s="178"/>
      <c r="B42" s="179"/>
      <c r="C42" s="34" t="s">
        <v>31</v>
      </c>
      <c r="D42" s="168"/>
    </row>
    <row r="43" spans="1:17" ht="45" x14ac:dyDescent="0.25">
      <c r="A43" s="178"/>
      <c r="B43" s="179"/>
      <c r="C43" s="36" t="str">
        <f>SAMLET!C43</f>
        <v>Mindre indtægter fra billetter og kontrolafgifter for flextrafik i forhold til det budgetterede for 2022 som følge af COVID-19</v>
      </c>
      <c r="D43" s="155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1:17" ht="30" x14ac:dyDescent="0.25">
      <c r="A44" s="178"/>
      <c r="B44" s="179"/>
      <c r="C44" s="36" t="str">
        <f>SAMLET!C44</f>
        <v>Merudgifter til flextrafik, som følger direkte af COVID-19, fx solo-kørsel</v>
      </c>
      <c r="D44" s="155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1:17" ht="30" x14ac:dyDescent="0.25">
      <c r="A45" s="178"/>
      <c r="B45" s="179"/>
      <c r="C45" s="36" t="str">
        <f>SAMLET!C45</f>
        <v>Modgående mindreudgifter ved reduceret drift for flextrafik i forhold til det budgetterede for 2022</v>
      </c>
      <c r="D45" s="16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1:17" s="1" customFormat="1" ht="15.75" thickBot="1" x14ac:dyDescent="0.3">
      <c r="A46" s="178"/>
      <c r="B46" s="179"/>
      <c r="C46" s="50" t="s">
        <v>4</v>
      </c>
      <c r="D46" s="115">
        <f>SUBTOTAL(9,D43:D45)</f>
        <v>0</v>
      </c>
      <c r="E46" s="11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1:17" ht="15.75" thickTop="1" x14ac:dyDescent="0.25">
      <c r="A47" s="42"/>
      <c r="B47" s="43"/>
      <c r="C47" s="32"/>
      <c r="D47" s="3"/>
    </row>
    <row r="48" spans="1:17" x14ac:dyDescent="0.25">
      <c r="A48" s="16"/>
      <c r="B48" s="17"/>
      <c r="C48" s="18"/>
      <c r="D48" s="101" t="s">
        <v>29</v>
      </c>
    </row>
    <row r="49" spans="1:6" x14ac:dyDescent="0.25">
      <c r="A49" s="176" t="s">
        <v>7</v>
      </c>
      <c r="B49" s="177" t="s">
        <v>8</v>
      </c>
      <c r="C49" s="19"/>
      <c r="D49" s="136"/>
    </row>
    <row r="50" spans="1:6" x14ac:dyDescent="0.25">
      <c r="A50" s="176"/>
      <c r="B50" s="177"/>
      <c r="C50" s="21"/>
      <c r="D50" s="170"/>
    </row>
    <row r="51" spans="1:6" x14ac:dyDescent="0.25">
      <c r="A51" s="176"/>
      <c r="B51" s="177"/>
      <c r="C51" s="22" t="s">
        <v>31</v>
      </c>
      <c r="D51" s="170"/>
    </row>
    <row r="52" spans="1:6" ht="45" x14ac:dyDescent="0.25">
      <c r="A52" s="176"/>
      <c r="B52" s="177"/>
      <c r="C52" s="23" t="str">
        <f>SAMLET!C52</f>
        <v>Mindre indtægter fra billetter og kontrolafgifter for flextrafik i forhold til det budgetterede for 2022 som følge af COVID-19</v>
      </c>
      <c r="D52" s="137"/>
    </row>
    <row r="53" spans="1:6" ht="30" x14ac:dyDescent="0.25">
      <c r="A53" s="176"/>
      <c r="B53" s="177"/>
      <c r="C53" s="23" t="str">
        <f>SAMLET!C53</f>
        <v>Merudgifter til flextrafik, som følger direkte af COVID-19, fx solo-kørsel</v>
      </c>
      <c r="D53" s="137"/>
    </row>
    <row r="54" spans="1:6" ht="30" x14ac:dyDescent="0.25">
      <c r="A54" s="176"/>
      <c r="B54" s="177"/>
      <c r="C54" s="23" t="str">
        <f>SAMLET!C54</f>
        <v>Modgående mindreudgifter ved reduceret drift for flextrafik i forhold til det budgetterede for 2022</v>
      </c>
      <c r="D54" s="137"/>
    </row>
    <row r="55" spans="1:6" s="1" customFormat="1" ht="15.75" thickBot="1" x14ac:dyDescent="0.3">
      <c r="A55" s="176"/>
      <c r="B55" s="177"/>
      <c r="C55" s="46" t="s">
        <v>4</v>
      </c>
      <c r="D55" s="117">
        <f>SUBTOTAL(9,D52:D54)</f>
        <v>0</v>
      </c>
      <c r="E55" s="11"/>
    </row>
    <row r="56" spans="1:6" ht="15.75" thickTop="1" x14ac:dyDescent="0.25">
      <c r="A56" s="26"/>
      <c r="B56" s="27"/>
      <c r="C56" s="19"/>
      <c r="D56" s="2"/>
    </row>
    <row r="57" spans="1:6" x14ac:dyDescent="0.25">
      <c r="A57" s="40"/>
      <c r="B57" s="51"/>
      <c r="C57" s="33"/>
      <c r="D57" s="102" t="s">
        <v>29</v>
      </c>
    </row>
    <row r="58" spans="1:6" ht="15" customHeight="1" x14ac:dyDescent="0.25">
      <c r="A58" s="181" t="s">
        <v>12</v>
      </c>
      <c r="B58" s="179" t="s">
        <v>13</v>
      </c>
      <c r="C58" s="34" t="s">
        <v>31</v>
      </c>
      <c r="D58" s="171"/>
    </row>
    <row r="59" spans="1:6" ht="45" x14ac:dyDescent="0.25">
      <c r="A59" s="181"/>
      <c r="B59" s="179"/>
      <c r="C59" s="36" t="str">
        <f>SAMLET!C59</f>
        <v>Trafikselskabernes merudgifter forbundet med kommunikation vedr. COVID-19 hensigtsmæssig 
adfærd</v>
      </c>
      <c r="D59" s="166"/>
    </row>
    <row r="60" spans="1:6" ht="15.75" thickBot="1" x14ac:dyDescent="0.3">
      <c r="A60" s="181"/>
      <c r="B60" s="179"/>
      <c r="C60" s="36" t="s">
        <v>4</v>
      </c>
      <c r="D60" s="118">
        <f>SUBTOTAL(9,D59:D59)</f>
        <v>0</v>
      </c>
      <c r="F60" s="161"/>
    </row>
    <row r="61" spans="1:6" ht="15.75" thickTop="1" x14ac:dyDescent="0.25">
      <c r="A61" s="52"/>
      <c r="B61" s="53"/>
      <c r="C61" s="33"/>
      <c r="D61" s="9"/>
    </row>
    <row r="62" spans="1:6" x14ac:dyDescent="0.25">
      <c r="A62" s="16"/>
      <c r="B62" s="17"/>
      <c r="C62" s="18"/>
      <c r="D62" s="101" t="s">
        <v>29</v>
      </c>
    </row>
    <row r="63" spans="1:6" s="14" customFormat="1" ht="30" customHeight="1" x14ac:dyDescent="0.25">
      <c r="A63" s="184" t="s">
        <v>9</v>
      </c>
      <c r="B63" s="54"/>
      <c r="C63" s="20"/>
      <c r="D63" s="119"/>
      <c r="E63" s="97"/>
    </row>
    <row r="64" spans="1:6" x14ac:dyDescent="0.25">
      <c r="A64" s="184"/>
      <c r="B64" s="54"/>
      <c r="C64" s="21"/>
      <c r="D64" s="116"/>
    </row>
    <row r="65" spans="1:5" x14ac:dyDescent="0.25">
      <c r="A65" s="184"/>
      <c r="B65" s="54"/>
      <c r="C65" s="22" t="s">
        <v>31</v>
      </c>
      <c r="D65" s="116"/>
    </row>
    <row r="66" spans="1:5" ht="45" x14ac:dyDescent="0.25">
      <c r="A66" s="184"/>
      <c r="B66" s="54"/>
      <c r="C66" s="23" t="str">
        <f>SAMLET!C66</f>
        <v>Mindreindtægter fra billetter og kontrolafgifter for bus, bane og flextrafik i forhold til det budget-
terede for 2022 som følge af COVID-19</v>
      </c>
      <c r="D66" s="137">
        <f>D10+D22+D34+D43+D52</f>
        <v>0</v>
      </c>
    </row>
    <row r="67" spans="1:5" ht="75" x14ac:dyDescent="0.25">
      <c r="A67" s="184"/>
      <c r="B67" s="54"/>
      <c r="C67" s="23" t="str">
        <f>SAMLET!C67</f>
        <v>Merudgifter til indsættelse af ekstrakapacitet for at sikre afstand mellem passagererne, under 
forudsætning af, at der er gældende statslige opfordringer om indsættelse heraf som følge af 
COVID-19</v>
      </c>
      <c r="D67" s="137">
        <f>D11+D23</f>
        <v>0</v>
      </c>
    </row>
    <row r="68" spans="1:5" ht="45" x14ac:dyDescent="0.25">
      <c r="A68" s="184"/>
      <c r="B68" s="54"/>
      <c r="C68" s="23" t="str">
        <f>SAMLET!C68</f>
        <v>Merudgifter til eventuelle værnemidler samt rengøring af busser, flexbiler og chaufførlokaler, der 
følger direkte af COVID-19</v>
      </c>
      <c r="D68" s="137">
        <f>D12+D24</f>
        <v>0</v>
      </c>
    </row>
    <row r="69" spans="1:5" ht="30" x14ac:dyDescent="0.25">
      <c r="A69" s="184"/>
      <c r="B69" s="54"/>
      <c r="C69" s="23" t="str">
        <f>SAMLET!C69</f>
        <v>Merudgifter til solo-kørsel i flextrafik, som følger direkte af COVID-19</v>
      </c>
      <c r="D69" s="137">
        <f>D35+D44+D53</f>
        <v>0</v>
      </c>
    </row>
    <row r="70" spans="1:5" ht="43.5" customHeight="1" x14ac:dyDescent="0.25">
      <c r="A70" s="184"/>
      <c r="B70" s="54"/>
      <c r="C70" s="23" t="str">
        <f>SAMLET!C70</f>
        <v>Trafikselskabernes merudgifter forbundet med kommunikation vedr. COVID-19 hensigtsmæssig adfærd</v>
      </c>
      <c r="D70" s="137">
        <f>D13+D25+D59</f>
        <v>0</v>
      </c>
    </row>
    <row r="71" spans="1:5" ht="45" x14ac:dyDescent="0.25">
      <c r="A71" s="184"/>
      <c r="B71" s="54"/>
      <c r="C71" s="23" t="str">
        <f>SAMLET!C71</f>
        <v>Merudgifter forbundet med såkaldt "crowd control" ved stoppesteder og knudepunkter, som følger direkte af COVID-19</v>
      </c>
      <c r="D71" s="137">
        <f>D14+D26</f>
        <v>0</v>
      </c>
    </row>
    <row r="72" spans="1:5" ht="42" customHeight="1" x14ac:dyDescent="0.25">
      <c r="A72" s="184"/>
      <c r="B72" s="54"/>
      <c r="C72" s="23" t="str">
        <f>SAMLET!C72</f>
        <v>Modgående mindreudgifter ved reduceret drift for bus, bane og flextrafik i forhold til det budgetterede for 2022</v>
      </c>
      <c r="D72" s="137">
        <f>D15+D27+D36+D45+D54</f>
        <v>0</v>
      </c>
    </row>
    <row r="73" spans="1:5" s="1" customFormat="1" x14ac:dyDescent="0.25">
      <c r="A73" s="184"/>
      <c r="B73" s="55"/>
      <c r="C73" s="24" t="s">
        <v>9</v>
      </c>
      <c r="D73" s="120">
        <f>SUBTOTAL(9,D66:D72)</f>
        <v>0</v>
      </c>
      <c r="E73" s="11"/>
    </row>
    <row r="74" spans="1:5" x14ac:dyDescent="0.25">
      <c r="A74" s="26"/>
      <c r="B74" s="27"/>
      <c r="C74" s="19"/>
      <c r="D74" s="2"/>
    </row>
    <row r="75" spans="1:5" x14ac:dyDescent="0.25">
      <c r="A75" s="180"/>
      <c r="B75" s="180"/>
      <c r="C75" s="180"/>
      <c r="D75" s="72"/>
    </row>
    <row r="76" spans="1:5" x14ac:dyDescent="0.25">
      <c r="C76" s="56" t="s">
        <v>14</v>
      </c>
      <c r="D76" s="139">
        <f>ROUND(SUM(D7:D60)-SUM(D66:D72)-D16-D28-D46-D37-D55-D60,1)</f>
        <v>0</v>
      </c>
    </row>
    <row r="78" spans="1:5" x14ac:dyDescent="0.25">
      <c r="A78" s="74" t="s">
        <v>39</v>
      </c>
      <c r="B78" s="75"/>
      <c r="C78" s="76"/>
      <c r="D78" s="74" t="s">
        <v>32</v>
      </c>
    </row>
    <row r="79" spans="1:5" ht="30" x14ac:dyDescent="0.25">
      <c r="A79" s="194" t="s">
        <v>2</v>
      </c>
      <c r="B79" s="199" t="s">
        <v>3</v>
      </c>
      <c r="C79" s="103" t="str">
        <f t="shared" ref="C79:C84" si="0">C10</f>
        <v>Mindre indtægter fra billetter og kontrolafgifter for bus i forhold til det budgetterede som følge af COVID-19.</v>
      </c>
      <c r="D79" s="94"/>
    </row>
    <row r="80" spans="1:5" ht="79.5" customHeight="1" x14ac:dyDescent="0.25">
      <c r="A80" s="194"/>
      <c r="B80" s="199"/>
      <c r="C80" s="103" t="str">
        <f t="shared" si="0"/>
        <v>Merudgifter til indsættelse af ekstrakapacitet for at sikre afstand mellem passagererne, under forudsætning af, at der er gældende statslige opfordringer om indsættelse heraf som følge af COVID-19</v>
      </c>
      <c r="D80" s="94"/>
    </row>
    <row r="81" spans="1:5" ht="45" x14ac:dyDescent="0.25">
      <c r="A81" s="194"/>
      <c r="B81" s="197"/>
      <c r="C81" s="103" t="str">
        <f t="shared" si="0"/>
        <v>Merudgifter til eventuelle værnemidler samt rengøring af busser og chaufførlokaler, der følger direkte af COVID-19</v>
      </c>
      <c r="D81" s="94"/>
    </row>
    <row r="82" spans="1:5" ht="50.1" customHeight="1" x14ac:dyDescent="0.25">
      <c r="A82" s="194"/>
      <c r="B82" s="197"/>
      <c r="C82" s="104" t="str">
        <f t="shared" si="0"/>
        <v>Trafikselskabernes merudgifter forbundet med kommunikation vedr. COVID-19 hensigtsmæssig adfærd</v>
      </c>
      <c r="D82" s="95"/>
      <c r="E82" s="97"/>
    </row>
    <row r="83" spans="1:5" ht="53.25" customHeight="1" x14ac:dyDescent="0.25">
      <c r="A83" s="194"/>
      <c r="B83" s="197"/>
      <c r="C83" s="103" t="str">
        <f t="shared" si="0"/>
        <v>Merudgifter forbundet med såkaldt "crowd control" ved stoppesteder og knudepunkter, som følger direkte af COVID-19</v>
      </c>
      <c r="D83" s="95"/>
      <c r="E83" s="97"/>
    </row>
    <row r="84" spans="1:5" ht="40.5" customHeight="1" x14ac:dyDescent="0.25">
      <c r="A84" s="195"/>
      <c r="B84" s="198"/>
      <c r="C84" s="103" t="str">
        <f t="shared" si="0"/>
        <v>Modgående mindreudgifter ved reduceret drift for bus i forhold til det budgetterede for 2022</v>
      </c>
      <c r="D84" s="94"/>
    </row>
    <row r="85" spans="1:5" ht="45" x14ac:dyDescent="0.25">
      <c r="A85" s="185" t="s">
        <v>5</v>
      </c>
      <c r="B85" s="191" t="s">
        <v>6</v>
      </c>
      <c r="C85" s="36" t="str">
        <f t="shared" ref="C85:C90" si="1">C22</f>
        <v>Mindre indtægter fra billetter og kontrolafgifter for bane i forhold til det budgetterede for 2022 som følge af COVID-19</v>
      </c>
      <c r="D85" s="96"/>
    </row>
    <row r="86" spans="1:5" ht="73.5" customHeight="1" x14ac:dyDescent="0.25">
      <c r="A86" s="186"/>
      <c r="B86" s="192"/>
      <c r="C86" s="36" t="str">
        <f t="shared" si="1"/>
        <v>Merudgifter til indsættelse af ekstrakapacitet for at sikre afstand mellem passagererne, under 
forudsætning af, at der er gældende statslige opfordringer om indsættelse heraf som følge af 
COVID-19</v>
      </c>
      <c r="D86" s="96"/>
    </row>
    <row r="87" spans="1:5" ht="45" x14ac:dyDescent="0.25">
      <c r="A87" s="186"/>
      <c r="B87" s="192"/>
      <c r="C87" s="108" t="str">
        <f t="shared" si="1"/>
        <v>Merudgifter til eventuelle værnemidler samt rengøring af busser, flexbiler og chaufførlokaler, der 
følger direkte af COVID-19</v>
      </c>
      <c r="D87" s="96"/>
    </row>
    <row r="88" spans="1:5" ht="54" customHeight="1" x14ac:dyDescent="0.25">
      <c r="A88" s="186"/>
      <c r="B88" s="192"/>
      <c r="C88" s="36" t="str">
        <f t="shared" si="1"/>
        <v>Trafikselskabernes merudgifter forbundet med kommunikation vedr. COVID-19 hensigtsmæssig 
adfærd</v>
      </c>
      <c r="D88" s="96"/>
    </row>
    <row r="89" spans="1:5" ht="43.5" customHeight="1" x14ac:dyDescent="0.25">
      <c r="A89" s="186"/>
      <c r="B89" s="192"/>
      <c r="C89" s="36" t="str">
        <f t="shared" si="1"/>
        <v>Merudgifter forbundet med såkaldt ”crowd control” ved stoppesteder og knudepunkter, som 
følger direkte af COVID-19</v>
      </c>
      <c r="D89" s="96"/>
    </row>
    <row r="90" spans="1:5" ht="30" x14ac:dyDescent="0.25">
      <c r="A90" s="186"/>
      <c r="B90" s="192"/>
      <c r="C90" s="36" t="str">
        <f t="shared" si="1"/>
        <v>Modgående mindreudgifter ved reduceret drift for  bane i forhold til det budgetterede for 2022</v>
      </c>
      <c r="D90" s="96"/>
    </row>
    <row r="91" spans="1:5" ht="45" x14ac:dyDescent="0.25">
      <c r="A91" s="193" t="s">
        <v>7</v>
      </c>
      <c r="B91" s="196" t="s">
        <v>16</v>
      </c>
      <c r="C91" s="103" t="str">
        <f>C34</f>
        <v>Mindre indtægter fra billetter og kontrolafgifter for flextrafik i forhold til det budgetterede for 2022 som følge af COVID-19</v>
      </c>
      <c r="D91" s="94"/>
    </row>
    <row r="92" spans="1:5" ht="30" x14ac:dyDescent="0.25">
      <c r="A92" s="194"/>
      <c r="B92" s="197"/>
      <c r="C92" s="103" t="str">
        <f>C35</f>
        <v>Merudgifter til flextrafik, som følger direkte af COVID-19, fx solo-kørsel</v>
      </c>
      <c r="D92" s="94"/>
    </row>
    <row r="93" spans="1:5" ht="30" x14ac:dyDescent="0.25">
      <c r="A93" s="195"/>
      <c r="B93" s="198"/>
      <c r="C93" s="103" t="str">
        <f>C36</f>
        <v>Modgående mindreudgifter ved reduceret drift for flextrafik i forhold til det budgetterede for 2022</v>
      </c>
      <c r="D93" s="94"/>
    </row>
    <row r="94" spans="1:5" ht="45" x14ac:dyDescent="0.25">
      <c r="A94" s="185" t="s">
        <v>7</v>
      </c>
      <c r="B94" s="188" t="s">
        <v>8</v>
      </c>
      <c r="C94" s="105" t="str">
        <f>C52</f>
        <v>Mindre indtægter fra billetter og kontrolafgifter for flextrafik i forhold til det budgetterede for 2022 som følge af COVID-19</v>
      </c>
      <c r="D94" s="96"/>
    </row>
    <row r="95" spans="1:5" ht="30" x14ac:dyDescent="0.25">
      <c r="A95" s="186"/>
      <c r="B95" s="189"/>
      <c r="C95" s="105" t="str">
        <f>C53</f>
        <v>Merudgifter til flextrafik, som følger direkte af COVID-19, fx solo-kørsel</v>
      </c>
      <c r="D95" s="96"/>
    </row>
    <row r="96" spans="1:5" ht="30" x14ac:dyDescent="0.25">
      <c r="A96" s="187"/>
      <c r="B96" s="190"/>
      <c r="C96" s="105" t="str">
        <f>C54</f>
        <v>Modgående mindreudgifter ved reduceret drift for flextrafik i forhold til det budgetterede for 2022</v>
      </c>
      <c r="D96" s="96"/>
    </row>
    <row r="97" spans="1:4" ht="48.75" customHeight="1" x14ac:dyDescent="0.25">
      <c r="A97" s="77" t="s">
        <v>12</v>
      </c>
      <c r="B97" s="78" t="s">
        <v>13</v>
      </c>
      <c r="C97" s="106" t="str">
        <f>C59</f>
        <v>Trafikselskabernes merudgifter forbundet med kommunikation vedr. COVID-19 hensigtsmæssig 
adfærd</v>
      </c>
      <c r="D97" s="94"/>
    </row>
  </sheetData>
  <sheetProtection formatColumns="0" formatRows="0"/>
  <mergeCells count="22">
    <mergeCell ref="A7:A16"/>
    <mergeCell ref="B7:B16"/>
    <mergeCell ref="A19:A28"/>
    <mergeCell ref="B19:B28"/>
    <mergeCell ref="A75:C75"/>
    <mergeCell ref="A79:A84"/>
    <mergeCell ref="B79:B84"/>
    <mergeCell ref="A63:A73"/>
    <mergeCell ref="A31:A37"/>
    <mergeCell ref="B31:B37"/>
    <mergeCell ref="A40:A46"/>
    <mergeCell ref="B40:B46"/>
    <mergeCell ref="B58:B60"/>
    <mergeCell ref="A58:A60"/>
    <mergeCell ref="A49:A55"/>
    <mergeCell ref="B49:B55"/>
    <mergeCell ref="A94:A96"/>
    <mergeCell ref="B94:B96"/>
    <mergeCell ref="A85:A90"/>
    <mergeCell ref="B85:B90"/>
    <mergeCell ref="A91:A93"/>
    <mergeCell ref="B91:B93"/>
  </mergeCells>
  <pageMargins left="0.23622047244094491" right="0.23622047244094491" top="0.74803149606299213" bottom="0.74803149606299213" header="0.31496062992125984" footer="0.31496062992125984"/>
  <pageSetup paperSize="9" scale="70" fitToWidth="0" fitToHeight="0" orientation="landscape" r:id="rId1"/>
  <headerFooter>
    <oddFooter>&amp;RSide &amp;P af &amp;N</oddFooter>
  </headerFooter>
  <rowBreaks count="3" manualBreakCount="3">
    <brk id="38" max="16" man="1"/>
    <brk id="61" max="16" man="1"/>
    <brk id="75" max="16383" man="1"/>
  </rowBreaks>
  <ignoredErrors>
    <ignoredError sqref="D32:D33 D50:D51 D29 D41:D42 D8:D9 D20:D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820B4-A202-472A-9DA2-731F7938D282}">
  <sheetPr>
    <tabColor rgb="FF92D050"/>
  </sheetPr>
  <dimension ref="A1:Q97"/>
  <sheetViews>
    <sheetView zoomScale="80" zoomScaleNormal="80" workbookViewId="0">
      <pane xSplit="3" ySplit="5" topLeftCell="D60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8.28515625" style="11" customWidth="1"/>
    <col min="2" max="2" width="24.7109375" style="11" customWidth="1"/>
    <col min="3" max="3" width="52.140625" style="12" customWidth="1"/>
    <col min="4" max="4" width="25.7109375" style="11" bestFit="1" customWidth="1"/>
    <col min="5" max="5" width="10.85546875" style="11" customWidth="1"/>
    <col min="6" max="16384" width="9.140625" style="11"/>
  </cols>
  <sheetData>
    <row r="1" spans="1:5" x14ac:dyDescent="0.25">
      <c r="A1" s="1" t="str">
        <f>+SAMLET!A1</f>
        <v>Opgørelse af konsekvenser ved COVID-19 - opgørelse for 2022 OMFATTER ALENE JANUAR OG FEBRUAR MÅNED</v>
      </c>
      <c r="D1" s="15"/>
    </row>
    <row r="2" spans="1:5" x14ac:dyDescent="0.25">
      <c r="A2" s="1" t="s">
        <v>19</v>
      </c>
    </row>
    <row r="3" spans="1:5" ht="7.5" customHeight="1" x14ac:dyDescent="0.25">
      <c r="A3" s="1"/>
    </row>
    <row r="4" spans="1:5" s="1" customFormat="1" x14ac:dyDescent="0.25">
      <c r="A4" s="57"/>
      <c r="B4" s="58"/>
      <c r="C4" s="59"/>
      <c r="D4" s="60"/>
      <c r="E4" s="11"/>
    </row>
    <row r="5" spans="1:5" x14ac:dyDescent="0.25">
      <c r="A5" s="62" t="s">
        <v>0</v>
      </c>
      <c r="B5" s="63" t="s">
        <v>1</v>
      </c>
      <c r="C5" s="64"/>
      <c r="D5" s="65" t="s">
        <v>33</v>
      </c>
    </row>
    <row r="6" spans="1:5" x14ac:dyDescent="0.25">
      <c r="A6" s="16"/>
      <c r="B6" s="17"/>
      <c r="C6" s="18"/>
      <c r="D6" s="101" t="s">
        <v>29</v>
      </c>
    </row>
    <row r="7" spans="1:5" x14ac:dyDescent="0.25">
      <c r="A7" s="176" t="s">
        <v>2</v>
      </c>
      <c r="B7" s="177" t="s">
        <v>3</v>
      </c>
      <c r="C7" s="19"/>
      <c r="D7" s="121"/>
    </row>
    <row r="8" spans="1:5" x14ac:dyDescent="0.25">
      <c r="A8" s="176"/>
      <c r="B8" s="177"/>
      <c r="C8" s="21"/>
      <c r="D8" s="122"/>
    </row>
    <row r="9" spans="1:5" x14ac:dyDescent="0.25">
      <c r="A9" s="176"/>
      <c r="B9" s="177"/>
      <c r="C9" s="22" t="s">
        <v>31</v>
      </c>
      <c r="D9" s="122"/>
    </row>
    <row r="10" spans="1:5" ht="30" x14ac:dyDescent="0.25">
      <c r="A10" s="176"/>
      <c r="B10" s="177"/>
      <c r="C10" s="23" t="str">
        <f>SAMLET!C10</f>
        <v>Mindre indtægter fra billetter og kontrolafgifter for bus i forhold til det budgetterede som følge af COVID-19.</v>
      </c>
      <c r="D10" s="123"/>
    </row>
    <row r="11" spans="1:5" ht="75.75" customHeight="1" x14ac:dyDescent="0.25">
      <c r="A11" s="176"/>
      <c r="B11" s="177"/>
      <c r="C11" s="23" t="str">
        <f>SAMLET!C11</f>
        <v>Merudgifter til indsættelse af ekstrakapacitet for at sikre afstand mellem passagererne, under forudsætning af, at der er gældende statslige opfordringer om indsættelse heraf som følge af COVID-19</v>
      </c>
      <c r="D11" s="123"/>
    </row>
    <row r="12" spans="1:5" ht="45" x14ac:dyDescent="0.25">
      <c r="A12" s="176"/>
      <c r="B12" s="177"/>
      <c r="C12" s="23" t="str">
        <f>SAMLET!C12</f>
        <v>Merudgifter til eventuelle værnemidler samt rengøring af busser og chaufførlokaler, der følger direkte af COVID-19</v>
      </c>
      <c r="D12" s="123"/>
    </row>
    <row r="13" spans="1:5" ht="30" x14ac:dyDescent="0.25">
      <c r="A13" s="176"/>
      <c r="B13" s="177"/>
      <c r="C13" s="23" t="str">
        <f>SAMLET!C13</f>
        <v>Trafikselskabernes merudgifter forbundet med kommunikation vedr. COVID-19 hensigtsmæssig adfærd</v>
      </c>
      <c r="D13" s="123"/>
    </row>
    <row r="14" spans="1:5" ht="45" x14ac:dyDescent="0.25">
      <c r="A14" s="176"/>
      <c r="B14" s="177"/>
      <c r="C14" s="23" t="str">
        <f>SAMLET!C14</f>
        <v>Merudgifter forbundet med såkaldt "crowd control" ved stoppesteder og knudepunkter, som følger direkte af COVID-19</v>
      </c>
      <c r="D14" s="123"/>
    </row>
    <row r="15" spans="1:5" ht="30" x14ac:dyDescent="0.25">
      <c r="A15" s="176"/>
      <c r="B15" s="177"/>
      <c r="C15" s="23" t="str">
        <f>SAMLET!C15</f>
        <v>Modgående mindreudgifter ved reduceret drift for bus i forhold til det budgetterede for 2022</v>
      </c>
      <c r="D15" s="123"/>
    </row>
    <row r="16" spans="1:5" x14ac:dyDescent="0.25">
      <c r="A16" s="176"/>
      <c r="B16" s="177"/>
      <c r="C16" s="24" t="s">
        <v>4</v>
      </c>
      <c r="D16" s="109">
        <f>SUBTOTAL(9,D10:D15)</f>
        <v>0</v>
      </c>
    </row>
    <row r="17" spans="1:17" x14ac:dyDescent="0.25">
      <c r="A17" s="26"/>
      <c r="B17" s="27"/>
      <c r="C17" s="28"/>
      <c r="D17" s="4"/>
    </row>
    <row r="18" spans="1:17" x14ac:dyDescent="0.25">
      <c r="A18" s="29"/>
      <c r="B18" s="30"/>
      <c r="C18" s="31"/>
      <c r="D18" s="102" t="s">
        <v>29</v>
      </c>
    </row>
    <row r="19" spans="1:17" x14ac:dyDescent="0.25">
      <c r="A19" s="178" t="s">
        <v>5</v>
      </c>
      <c r="B19" s="179" t="s">
        <v>6</v>
      </c>
      <c r="C19" s="32"/>
      <c r="D19" s="124"/>
    </row>
    <row r="20" spans="1:17" x14ac:dyDescent="0.25">
      <c r="A20" s="178"/>
      <c r="B20" s="179"/>
      <c r="C20" s="33"/>
      <c r="D20" s="125"/>
    </row>
    <row r="21" spans="1:17" x14ac:dyDescent="0.25">
      <c r="A21" s="178"/>
      <c r="B21" s="179"/>
      <c r="C21" s="34" t="s">
        <v>31</v>
      </c>
      <c r="D21" s="125"/>
    </row>
    <row r="22" spans="1:17" ht="45" x14ac:dyDescent="0.25">
      <c r="A22" s="178"/>
      <c r="B22" s="179"/>
      <c r="C22" s="36" t="str">
        <f>SAMLET!C22</f>
        <v>Mindre indtægter fra billetter og kontrolafgifter for bane i forhold til det budgetterede for 2022 som følge af COVID-19</v>
      </c>
      <c r="D22" s="126"/>
    </row>
    <row r="23" spans="1:17" ht="78.75" customHeight="1" x14ac:dyDescent="0.25">
      <c r="A23" s="178"/>
      <c r="B23" s="179"/>
      <c r="C23" s="36" t="str">
        <f>SAMLET!C23</f>
        <v>Merudgifter til indsættelse af ekstrakapacitet for at sikre afstand mellem passagererne, under 
forudsætning af, at der er gældende statslige opfordringer om indsættelse heraf som følge af 
COVID-19</v>
      </c>
      <c r="D23" s="126"/>
    </row>
    <row r="24" spans="1:17" ht="45" x14ac:dyDescent="0.25">
      <c r="A24" s="178"/>
      <c r="B24" s="179"/>
      <c r="C24" s="36" t="str">
        <f>SAMLET!C24</f>
        <v>Merudgifter til eventuelle værnemidler samt rengøring af busser, flexbiler og chaufførlokaler, der 
følger direkte af COVID-19</v>
      </c>
      <c r="D24" s="126"/>
    </row>
    <row r="25" spans="1:17" ht="45" x14ac:dyDescent="0.25">
      <c r="A25" s="178"/>
      <c r="B25" s="179"/>
      <c r="C25" s="36" t="str">
        <f>SAMLET!C25</f>
        <v>Trafikselskabernes merudgifter forbundet med kommunikation vedr. COVID-19 hensigtsmæssig 
adfærd</v>
      </c>
      <c r="D25" s="126"/>
    </row>
    <row r="26" spans="1:17" ht="48.75" customHeight="1" x14ac:dyDescent="0.25">
      <c r="A26" s="178"/>
      <c r="B26" s="179"/>
      <c r="C26" s="36" t="str">
        <f>SAMLET!C26</f>
        <v>Merudgifter forbundet med såkaldt ”crowd control” ved stoppesteder og knudepunkter, som 
følger direkte af COVID-19</v>
      </c>
      <c r="D26" s="126"/>
    </row>
    <row r="27" spans="1:17" ht="30" x14ac:dyDescent="0.25">
      <c r="A27" s="178"/>
      <c r="B27" s="179"/>
      <c r="C27" s="36" t="str">
        <f>SAMLET!C27</f>
        <v>Modgående mindreudgifter ved reduceret drift for  bane i forhold til det budgetterede for 2022</v>
      </c>
      <c r="D27" s="126"/>
    </row>
    <row r="28" spans="1:17" s="39" customFormat="1" x14ac:dyDescent="0.25">
      <c r="A28" s="178"/>
      <c r="B28" s="179"/>
      <c r="C28" s="37" t="s">
        <v>4</v>
      </c>
      <c r="D28" s="114">
        <f>SUBTOTAL(9,D22:D27)</f>
        <v>0</v>
      </c>
      <c r="E28" s="38"/>
    </row>
    <row r="29" spans="1:17" x14ac:dyDescent="0.25">
      <c r="A29" s="42"/>
      <c r="B29" s="43"/>
      <c r="C29" s="32"/>
      <c r="D29" s="128"/>
    </row>
    <row r="30" spans="1:17" x14ac:dyDescent="0.25">
      <c r="A30" s="16"/>
      <c r="B30" s="17"/>
      <c r="C30" s="18"/>
      <c r="D30" s="101" t="s">
        <v>29</v>
      </c>
    </row>
    <row r="31" spans="1:17" x14ac:dyDescent="0.25">
      <c r="A31" s="176" t="s">
        <v>7</v>
      </c>
      <c r="B31" s="177" t="s">
        <v>10</v>
      </c>
      <c r="C31" s="19"/>
      <c r="D31" s="121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x14ac:dyDescent="0.25">
      <c r="A32" s="176"/>
      <c r="B32" s="177"/>
      <c r="C32" s="21"/>
      <c r="D32" s="129"/>
    </row>
    <row r="33" spans="1:17" x14ac:dyDescent="0.25">
      <c r="A33" s="176"/>
      <c r="B33" s="177"/>
      <c r="C33" s="22" t="s">
        <v>31</v>
      </c>
      <c r="D33" s="129"/>
    </row>
    <row r="34" spans="1:17" ht="45" x14ac:dyDescent="0.25">
      <c r="A34" s="176"/>
      <c r="B34" s="177"/>
      <c r="C34" s="23" t="str">
        <f>SAMLET!C34</f>
        <v>Mindre indtægter fra billetter og kontrolafgifter for flextrafik i forhold til det budgetterede for 2022 som følge af COVID-19</v>
      </c>
      <c r="D34" s="12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30" x14ac:dyDescent="0.25">
      <c r="A35" s="176"/>
      <c r="B35" s="177"/>
      <c r="C35" s="23" t="str">
        <f>SAMLET!C35</f>
        <v>Merudgifter til flextrafik, som følger direkte af COVID-19, fx solo-kørsel</v>
      </c>
      <c r="D35" s="123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ht="30" x14ac:dyDescent="0.25">
      <c r="A36" s="176"/>
      <c r="B36" s="177"/>
      <c r="C36" s="23" t="str">
        <f>SAMLET!C36</f>
        <v>Modgående mindreudgifter ved reduceret drift for flextrafik i forhold til det budgetterede for 2022</v>
      </c>
      <c r="D36" s="130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s="1" customFormat="1" ht="15.75" thickBot="1" x14ac:dyDescent="0.3">
      <c r="A37" s="176"/>
      <c r="B37" s="177"/>
      <c r="C37" s="46" t="s">
        <v>4</v>
      </c>
      <c r="D37" s="112">
        <f>SUBTOTAL(9,D34:D36)</f>
        <v>0</v>
      </c>
      <c r="E37" s="11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ht="15.75" thickTop="1" x14ac:dyDescent="0.25">
      <c r="A38" s="26"/>
      <c r="B38" s="27"/>
      <c r="C38" s="19"/>
      <c r="D38" s="4"/>
    </row>
    <row r="39" spans="1:17" x14ac:dyDescent="0.25">
      <c r="A39" s="47"/>
      <c r="B39" s="48"/>
      <c r="C39" s="31"/>
      <c r="D39" s="102" t="s">
        <v>29</v>
      </c>
    </row>
    <row r="40" spans="1:17" x14ac:dyDescent="0.25">
      <c r="A40" s="178" t="s">
        <v>7</v>
      </c>
      <c r="B40" s="179" t="s">
        <v>11</v>
      </c>
      <c r="C40" s="32"/>
      <c r="D40" s="124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1:17" x14ac:dyDescent="0.25">
      <c r="A41" s="178"/>
      <c r="B41" s="179"/>
      <c r="C41" s="33"/>
      <c r="D41" s="125"/>
    </row>
    <row r="42" spans="1:17" x14ac:dyDescent="0.25">
      <c r="A42" s="178"/>
      <c r="B42" s="179"/>
      <c r="C42" s="34" t="s">
        <v>31</v>
      </c>
      <c r="D42" s="125"/>
    </row>
    <row r="43" spans="1:17" ht="45" x14ac:dyDescent="0.25">
      <c r="A43" s="178"/>
      <c r="B43" s="179"/>
      <c r="C43" s="36" t="str">
        <f>SAMLET!C43</f>
        <v>Mindre indtægter fra billetter og kontrolafgifter for flextrafik i forhold til det budgetterede for 2022 som følge af COVID-19</v>
      </c>
      <c r="D43" s="126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1:17" ht="30" x14ac:dyDescent="0.25">
      <c r="A44" s="178"/>
      <c r="B44" s="179"/>
      <c r="C44" s="36" t="str">
        <f>SAMLET!C44</f>
        <v>Merudgifter til flextrafik, som følger direkte af COVID-19, fx solo-kørsel</v>
      </c>
      <c r="D44" s="126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1:17" ht="30" x14ac:dyDescent="0.25">
      <c r="A45" s="178"/>
      <c r="B45" s="179"/>
      <c r="C45" s="36" t="str">
        <f>SAMLET!C45</f>
        <v>Modgående mindreudgifter ved reduceret drift for flextrafik i forhold til det budgetterede for 2022</v>
      </c>
      <c r="D45" s="131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1:17" s="1" customFormat="1" ht="15.75" thickBot="1" x14ac:dyDescent="0.3">
      <c r="A46" s="178"/>
      <c r="B46" s="179"/>
      <c r="C46" s="50" t="s">
        <v>4</v>
      </c>
      <c r="D46" s="115">
        <f>SUBTOTAL(9,D43:D45)</f>
        <v>0</v>
      </c>
      <c r="E46" s="11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1:17" ht="15.75" thickTop="1" x14ac:dyDescent="0.25">
      <c r="A47" s="42"/>
      <c r="B47" s="43"/>
      <c r="C47" s="32"/>
      <c r="D47" s="5"/>
    </row>
    <row r="48" spans="1:17" x14ac:dyDescent="0.25">
      <c r="A48" s="16"/>
      <c r="B48" s="17"/>
      <c r="C48" s="18"/>
      <c r="D48" s="101" t="s">
        <v>29</v>
      </c>
    </row>
    <row r="49" spans="1:5" x14ac:dyDescent="0.25">
      <c r="A49" s="176" t="s">
        <v>7</v>
      </c>
      <c r="B49" s="177" t="s">
        <v>8</v>
      </c>
      <c r="C49" s="19"/>
      <c r="D49" s="132"/>
    </row>
    <row r="50" spans="1:5" x14ac:dyDescent="0.25">
      <c r="A50" s="176"/>
      <c r="B50" s="177"/>
      <c r="C50" s="21"/>
      <c r="D50" s="133"/>
    </row>
    <row r="51" spans="1:5" x14ac:dyDescent="0.25">
      <c r="A51" s="176"/>
      <c r="B51" s="177"/>
      <c r="C51" s="22" t="s">
        <v>31</v>
      </c>
      <c r="D51" s="133"/>
    </row>
    <row r="52" spans="1:5" ht="45" x14ac:dyDescent="0.25">
      <c r="A52" s="176"/>
      <c r="B52" s="177"/>
      <c r="C52" s="23" t="str">
        <f>SAMLET!C52</f>
        <v>Mindre indtægter fra billetter og kontrolafgifter for flextrafik i forhold til det budgetterede for 2022 som følge af COVID-19</v>
      </c>
      <c r="D52" s="134"/>
    </row>
    <row r="53" spans="1:5" ht="30" x14ac:dyDescent="0.25">
      <c r="A53" s="176"/>
      <c r="B53" s="177"/>
      <c r="C53" s="23" t="str">
        <f>SAMLET!C53</f>
        <v>Merudgifter til flextrafik, som følger direkte af COVID-19, fx solo-kørsel</v>
      </c>
      <c r="D53" s="134"/>
    </row>
    <row r="54" spans="1:5" ht="30" x14ac:dyDescent="0.25">
      <c r="A54" s="176"/>
      <c r="B54" s="177"/>
      <c r="C54" s="23" t="str">
        <f>SAMLET!C54</f>
        <v>Modgående mindreudgifter ved reduceret drift for flextrafik i forhold til det budgetterede for 2022</v>
      </c>
      <c r="D54" s="134"/>
    </row>
    <row r="55" spans="1:5" s="1" customFormat="1" ht="15.75" thickBot="1" x14ac:dyDescent="0.3">
      <c r="A55" s="176"/>
      <c r="B55" s="177"/>
      <c r="C55" s="46" t="s">
        <v>4</v>
      </c>
      <c r="D55" s="117">
        <f>SUBTOTAL(9,D52:D54)</f>
        <v>0</v>
      </c>
      <c r="E55" s="11"/>
    </row>
    <row r="56" spans="1:5" ht="15.75" thickTop="1" x14ac:dyDescent="0.25">
      <c r="A56" s="26"/>
      <c r="B56" s="27"/>
      <c r="C56" s="19"/>
      <c r="D56" s="4"/>
    </row>
    <row r="57" spans="1:5" x14ac:dyDescent="0.25">
      <c r="A57" s="66"/>
      <c r="B57" s="51"/>
      <c r="C57" s="33"/>
      <c r="D57" s="102" t="s">
        <v>29</v>
      </c>
    </row>
    <row r="58" spans="1:5" ht="15" customHeight="1" x14ac:dyDescent="0.25">
      <c r="A58" s="181" t="s">
        <v>12</v>
      </c>
      <c r="B58" s="179" t="s">
        <v>13</v>
      </c>
      <c r="C58" s="34" t="s">
        <v>31</v>
      </c>
      <c r="D58" s="8"/>
    </row>
    <row r="59" spans="1:5" ht="43.5" customHeight="1" x14ac:dyDescent="0.25">
      <c r="A59" s="181"/>
      <c r="B59" s="179"/>
      <c r="C59" s="36" t="str">
        <f>SAMLET!C59</f>
        <v>Trafikselskabernes merudgifter forbundet med kommunikation vedr. COVID-19 hensigtsmæssig 
adfærd</v>
      </c>
      <c r="D59" s="135"/>
    </row>
    <row r="60" spans="1:5" ht="15.75" thickBot="1" x14ac:dyDescent="0.3">
      <c r="A60" s="181"/>
      <c r="B60" s="179"/>
      <c r="C60" s="50" t="s">
        <v>4</v>
      </c>
      <c r="D60" s="118">
        <f>SUBTOTAL(9,D59:D59)</f>
        <v>0</v>
      </c>
    </row>
    <row r="61" spans="1:5" ht="15.75" thickTop="1" x14ac:dyDescent="0.25">
      <c r="A61" s="52"/>
      <c r="B61" s="53"/>
      <c r="C61" s="33"/>
      <c r="D61" s="10"/>
    </row>
    <row r="62" spans="1:5" x14ac:dyDescent="0.25">
      <c r="A62" s="16"/>
      <c r="B62" s="17"/>
      <c r="C62" s="18"/>
      <c r="D62" s="6"/>
    </row>
    <row r="63" spans="1:5" s="14" customFormat="1" ht="30" customHeight="1" x14ac:dyDescent="0.25">
      <c r="A63" s="184" t="s">
        <v>9</v>
      </c>
      <c r="B63" s="54"/>
      <c r="C63" s="20"/>
      <c r="D63" s="136"/>
      <c r="E63" s="11"/>
    </row>
    <row r="64" spans="1:5" x14ac:dyDescent="0.25">
      <c r="A64" s="184"/>
      <c r="B64" s="54"/>
      <c r="C64" s="21"/>
      <c r="D64" s="116"/>
    </row>
    <row r="65" spans="1:5" x14ac:dyDescent="0.25">
      <c r="A65" s="184"/>
      <c r="B65" s="54"/>
      <c r="C65" s="22" t="s">
        <v>31</v>
      </c>
      <c r="D65" s="116"/>
    </row>
    <row r="66" spans="1:5" ht="45" x14ac:dyDescent="0.25">
      <c r="A66" s="184"/>
      <c r="B66" s="54"/>
      <c r="C66" s="23" t="str">
        <f>SAMLET!C66</f>
        <v>Mindreindtægter fra billetter og kontrolafgifter for bus, bane og flextrafik i forhold til det budget-
terede for 2022 som følge af COVID-19</v>
      </c>
      <c r="D66" s="137">
        <f>D10+D22+D34+D43+D52</f>
        <v>0</v>
      </c>
    </row>
    <row r="67" spans="1:5" ht="75.75" customHeight="1" x14ac:dyDescent="0.25">
      <c r="A67" s="184"/>
      <c r="B67" s="54"/>
      <c r="C67" s="23" t="str">
        <f>SAMLET!C67</f>
        <v>Merudgifter til indsættelse af ekstrakapacitet for at sikre afstand mellem passagererne, under 
forudsætning af, at der er gældende statslige opfordringer om indsættelse heraf som følge af 
COVID-19</v>
      </c>
      <c r="D67" s="137">
        <f>D11+D23</f>
        <v>0</v>
      </c>
    </row>
    <row r="68" spans="1:5" ht="45" x14ac:dyDescent="0.25">
      <c r="A68" s="184"/>
      <c r="B68" s="54"/>
      <c r="C68" s="23" t="str">
        <f>SAMLET!C68</f>
        <v>Merudgifter til eventuelle værnemidler samt rengøring af busser, flexbiler og chaufførlokaler, der 
følger direkte af COVID-19</v>
      </c>
      <c r="D68" s="137">
        <f>D12+D24</f>
        <v>0</v>
      </c>
    </row>
    <row r="69" spans="1:5" ht="30" x14ac:dyDescent="0.25">
      <c r="A69" s="184"/>
      <c r="B69" s="54"/>
      <c r="C69" s="23" t="str">
        <f>SAMLET!C69</f>
        <v>Merudgifter til solo-kørsel i flextrafik, som følger direkte af COVID-19</v>
      </c>
      <c r="D69" s="137">
        <f>D35+D44+D53</f>
        <v>0</v>
      </c>
    </row>
    <row r="70" spans="1:5" ht="42.75" customHeight="1" x14ac:dyDescent="0.25">
      <c r="A70" s="184"/>
      <c r="B70" s="54"/>
      <c r="C70" s="23" t="str">
        <f>SAMLET!C70</f>
        <v>Trafikselskabernes merudgifter forbundet med kommunikation vedr. COVID-19 hensigtsmæssig adfærd</v>
      </c>
      <c r="D70" s="137">
        <f>D13+D25+D59</f>
        <v>0</v>
      </c>
    </row>
    <row r="71" spans="1:5" ht="45" x14ac:dyDescent="0.25">
      <c r="A71" s="184"/>
      <c r="B71" s="54"/>
      <c r="C71" s="23" t="str">
        <f>SAMLET!C71</f>
        <v>Merudgifter forbundet med såkaldt "crowd control" ved stoppesteder og knudepunkter, som følger direkte af COVID-19</v>
      </c>
      <c r="D71" s="137">
        <f>D14+D26</f>
        <v>0</v>
      </c>
    </row>
    <row r="72" spans="1:5" ht="43.5" customHeight="1" x14ac:dyDescent="0.25">
      <c r="A72" s="184"/>
      <c r="B72" s="54"/>
      <c r="C72" s="23" t="str">
        <f>SAMLET!C72</f>
        <v>Modgående mindreudgifter ved reduceret drift for bus, bane og flextrafik i forhold til det budgetterede for 2022</v>
      </c>
      <c r="D72" s="137">
        <f>D15+D27+D36+D45+D54</f>
        <v>0</v>
      </c>
    </row>
    <row r="73" spans="1:5" s="1" customFormat="1" x14ac:dyDescent="0.25">
      <c r="A73" s="184"/>
      <c r="B73" s="55"/>
      <c r="C73" s="24" t="s">
        <v>9</v>
      </c>
      <c r="D73" s="138">
        <f>SUBTOTAL(9,D66:D72)</f>
        <v>0</v>
      </c>
      <c r="E73" s="11"/>
    </row>
    <row r="74" spans="1:5" x14ac:dyDescent="0.25">
      <c r="A74" s="26"/>
      <c r="B74" s="27"/>
      <c r="C74" s="19"/>
      <c r="D74" s="4"/>
    </row>
    <row r="75" spans="1:5" x14ac:dyDescent="0.25">
      <c r="A75" s="180"/>
      <c r="B75" s="180"/>
      <c r="C75" s="180"/>
      <c r="D75" s="73"/>
    </row>
    <row r="76" spans="1:5" x14ac:dyDescent="0.25">
      <c r="C76" s="56" t="s">
        <v>14</v>
      </c>
      <c r="D76" s="139">
        <f>ROUND(SUM(D7:D60)-SUM(D66:D72)-D16-D28-D46-D37-D55-D60,1)</f>
        <v>0</v>
      </c>
    </row>
    <row r="78" spans="1:5" x14ac:dyDescent="0.25">
      <c r="A78" s="74" t="s">
        <v>39</v>
      </c>
      <c r="B78" s="75"/>
      <c r="C78" s="76"/>
      <c r="D78" s="74" t="s">
        <v>32</v>
      </c>
    </row>
    <row r="79" spans="1:5" ht="30" x14ac:dyDescent="0.25">
      <c r="A79" s="194" t="s">
        <v>2</v>
      </c>
      <c r="B79" s="199" t="s">
        <v>3</v>
      </c>
      <c r="C79" s="103" t="str">
        <f t="shared" ref="C79:C84" si="0">C10</f>
        <v>Mindre indtægter fra billetter og kontrolafgifter for bus i forhold til det budgetterede som følge af COVID-19.</v>
      </c>
      <c r="D79" s="98"/>
    </row>
    <row r="80" spans="1:5" ht="73.5" customHeight="1" x14ac:dyDescent="0.25">
      <c r="A80" s="194"/>
      <c r="B80" s="199"/>
      <c r="C80" s="103" t="str">
        <f t="shared" si="0"/>
        <v>Merudgifter til indsættelse af ekstrakapacitet for at sikre afstand mellem passagererne, under forudsætning af, at der er gældende statslige opfordringer om indsættelse heraf som følge af COVID-19</v>
      </c>
      <c r="D80" s="98"/>
    </row>
    <row r="81" spans="1:4" ht="45" x14ac:dyDescent="0.25">
      <c r="A81" s="194"/>
      <c r="B81" s="197"/>
      <c r="C81" s="173" t="str">
        <f t="shared" si="0"/>
        <v>Merudgifter til eventuelle værnemidler samt rengøring af busser og chaufførlokaler, der følger direkte af COVID-19</v>
      </c>
      <c r="D81" s="98"/>
    </row>
    <row r="82" spans="1:4" ht="30" x14ac:dyDescent="0.25">
      <c r="A82" s="194"/>
      <c r="B82" s="197"/>
      <c r="C82" s="104" t="str">
        <f t="shared" si="0"/>
        <v>Trafikselskabernes merudgifter forbundet med kommunikation vedr. COVID-19 hensigtsmæssig adfærd</v>
      </c>
      <c r="D82" s="100"/>
    </row>
    <row r="83" spans="1:4" ht="45" x14ac:dyDescent="0.25">
      <c r="A83" s="194"/>
      <c r="B83" s="197"/>
      <c r="C83" s="103" t="str">
        <f t="shared" si="0"/>
        <v>Merudgifter forbundet med såkaldt "crowd control" ved stoppesteder og knudepunkter, som følger direkte af COVID-19</v>
      </c>
      <c r="D83" s="100"/>
    </row>
    <row r="84" spans="1:4" ht="30" x14ac:dyDescent="0.25">
      <c r="A84" s="195"/>
      <c r="B84" s="198"/>
      <c r="C84" s="103" t="str">
        <f t="shared" si="0"/>
        <v>Modgående mindreudgifter ved reduceret drift for bus i forhold til det budgetterede for 2022</v>
      </c>
      <c r="D84" s="98"/>
    </row>
    <row r="85" spans="1:4" ht="45" x14ac:dyDescent="0.25">
      <c r="A85" s="185" t="s">
        <v>5</v>
      </c>
      <c r="B85" s="191" t="s">
        <v>6</v>
      </c>
      <c r="C85" s="36" t="str">
        <f t="shared" ref="C85:C90" si="1">C22</f>
        <v>Mindre indtægter fra billetter og kontrolafgifter for bane i forhold til det budgetterede for 2022 som følge af COVID-19</v>
      </c>
      <c r="D85" s="99"/>
    </row>
    <row r="86" spans="1:4" ht="78" customHeight="1" x14ac:dyDescent="0.25">
      <c r="A86" s="186"/>
      <c r="B86" s="192"/>
      <c r="C86" s="36" t="str">
        <f t="shared" si="1"/>
        <v>Merudgifter til indsættelse af ekstrakapacitet for at sikre afstand mellem passagererne, under 
forudsætning af, at der er gældende statslige opfordringer om indsættelse heraf som følge af 
COVID-19</v>
      </c>
      <c r="D86" s="99"/>
    </row>
    <row r="87" spans="1:4" ht="45" x14ac:dyDescent="0.25">
      <c r="A87" s="186"/>
      <c r="B87" s="192"/>
      <c r="C87" s="108" t="str">
        <f t="shared" si="1"/>
        <v>Merudgifter til eventuelle værnemidler samt rengøring af busser, flexbiler og chaufførlokaler, der 
følger direkte af COVID-19</v>
      </c>
      <c r="D87" s="99"/>
    </row>
    <row r="88" spans="1:4" ht="45" x14ac:dyDescent="0.25">
      <c r="A88" s="186"/>
      <c r="B88" s="192"/>
      <c r="C88" s="36" t="str">
        <f t="shared" si="1"/>
        <v>Trafikselskabernes merudgifter forbundet med kommunikation vedr. COVID-19 hensigtsmæssig 
adfærd</v>
      </c>
      <c r="D88" s="99"/>
    </row>
    <row r="89" spans="1:4" ht="45" x14ac:dyDescent="0.25">
      <c r="A89" s="186"/>
      <c r="B89" s="192"/>
      <c r="C89" s="36" t="str">
        <f t="shared" si="1"/>
        <v>Merudgifter forbundet med såkaldt ”crowd control” ved stoppesteder og knudepunkter, som 
følger direkte af COVID-19</v>
      </c>
      <c r="D89" s="99"/>
    </row>
    <row r="90" spans="1:4" ht="30" x14ac:dyDescent="0.25">
      <c r="A90" s="186"/>
      <c r="B90" s="192"/>
      <c r="C90" s="36" t="str">
        <f t="shared" si="1"/>
        <v>Modgående mindreudgifter ved reduceret drift for  bane i forhold til det budgetterede for 2022</v>
      </c>
      <c r="D90" s="99"/>
    </row>
    <row r="91" spans="1:4" ht="45" x14ac:dyDescent="0.25">
      <c r="A91" s="193" t="s">
        <v>7</v>
      </c>
      <c r="B91" s="196" t="s">
        <v>16</v>
      </c>
      <c r="C91" s="103" t="str">
        <f>C34</f>
        <v>Mindre indtægter fra billetter og kontrolafgifter for flextrafik i forhold til det budgetterede for 2022 som følge af COVID-19</v>
      </c>
      <c r="D91" s="98"/>
    </row>
    <row r="92" spans="1:4" ht="35.25" customHeight="1" x14ac:dyDescent="0.25">
      <c r="A92" s="194"/>
      <c r="B92" s="197"/>
      <c r="C92" s="173" t="str">
        <f>C35</f>
        <v>Merudgifter til flextrafik, som følger direkte af COVID-19, fx solo-kørsel</v>
      </c>
      <c r="D92" s="98"/>
    </row>
    <row r="93" spans="1:4" ht="30" x14ac:dyDescent="0.25">
      <c r="A93" s="195"/>
      <c r="B93" s="198"/>
      <c r="C93" s="103" t="str">
        <f>C36</f>
        <v>Modgående mindreudgifter ved reduceret drift for flextrafik i forhold til det budgetterede for 2022</v>
      </c>
      <c r="D93" s="98"/>
    </row>
    <row r="94" spans="1:4" ht="45" x14ac:dyDescent="0.25">
      <c r="A94" s="185" t="s">
        <v>7</v>
      </c>
      <c r="B94" s="188" t="s">
        <v>8</v>
      </c>
      <c r="C94" s="105" t="str">
        <f>C52</f>
        <v>Mindre indtægter fra billetter og kontrolafgifter for flextrafik i forhold til det budgetterede for 2022 som følge af COVID-19</v>
      </c>
      <c r="D94" s="99"/>
    </row>
    <row r="95" spans="1:4" ht="30" x14ac:dyDescent="0.25">
      <c r="A95" s="186"/>
      <c r="B95" s="189"/>
      <c r="C95" s="105" t="str">
        <f>C53</f>
        <v>Merudgifter til flextrafik, som følger direkte af COVID-19, fx solo-kørsel</v>
      </c>
      <c r="D95" s="99"/>
    </row>
    <row r="96" spans="1:4" ht="30" x14ac:dyDescent="0.25">
      <c r="A96" s="187"/>
      <c r="B96" s="190"/>
      <c r="C96" s="105" t="str">
        <f>C54</f>
        <v>Modgående mindreudgifter ved reduceret drift for flextrafik i forhold til det budgetterede for 2022</v>
      </c>
      <c r="D96" s="99"/>
    </row>
    <row r="97" spans="1:4" ht="45" x14ac:dyDescent="0.25">
      <c r="A97" s="77" t="s">
        <v>12</v>
      </c>
      <c r="B97" s="78" t="s">
        <v>13</v>
      </c>
      <c r="C97" s="107" t="str">
        <f>C59</f>
        <v>Trafikselskabernes merudgifter forbundet med kommunikation vedr. COVID-19 hensigtsmæssig 
adfærd</v>
      </c>
      <c r="D97" s="98"/>
    </row>
  </sheetData>
  <sheetProtection formatColumns="0" formatRows="0"/>
  <mergeCells count="22">
    <mergeCell ref="A7:A16"/>
    <mergeCell ref="B7:B16"/>
    <mergeCell ref="A31:A37"/>
    <mergeCell ref="B31:B37"/>
    <mergeCell ref="A19:A28"/>
    <mergeCell ref="B19:B28"/>
    <mergeCell ref="A40:A46"/>
    <mergeCell ref="B40:B46"/>
    <mergeCell ref="A49:A55"/>
    <mergeCell ref="B49:B55"/>
    <mergeCell ref="A58:A60"/>
    <mergeCell ref="B58:B60"/>
    <mergeCell ref="A94:A96"/>
    <mergeCell ref="B94:B96"/>
    <mergeCell ref="A91:A93"/>
    <mergeCell ref="B91:B93"/>
    <mergeCell ref="A63:A73"/>
    <mergeCell ref="A75:C75"/>
    <mergeCell ref="A79:A84"/>
    <mergeCell ref="B79:B84"/>
    <mergeCell ref="A85:A90"/>
    <mergeCell ref="B85:B90"/>
  </mergeCells>
  <pageMargins left="0.23622047244094491" right="0.23622047244094491" top="0.74803149606299213" bottom="0.74803149606299213" header="0.31496062992125984" footer="0.31496062992125984"/>
  <pageSetup paperSize="9" scale="70" fitToWidth="0" fitToHeight="0" orientation="landscape" r:id="rId1"/>
  <headerFooter>
    <oddFooter>&amp;RSide &amp;P af &amp;N</oddFooter>
  </headerFooter>
  <rowBreaks count="3" manualBreakCount="3">
    <brk id="38" max="16" man="1"/>
    <brk id="61" max="16" man="1"/>
    <brk id="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0E5E0-8E19-493F-BA11-71A5D60718B7}">
  <sheetPr>
    <tabColor rgb="FF92D050"/>
  </sheetPr>
  <dimension ref="A1:Q97"/>
  <sheetViews>
    <sheetView zoomScale="80" zoomScaleNormal="80" workbookViewId="0">
      <pane xSplit="3" ySplit="5" topLeftCell="D67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8.28515625" style="11" customWidth="1"/>
    <col min="2" max="2" width="24.7109375" style="11" customWidth="1"/>
    <col min="3" max="3" width="52.140625" style="12" customWidth="1"/>
    <col min="4" max="4" width="27.42578125" style="11" bestFit="1" customWidth="1"/>
    <col min="5" max="5" width="10.85546875" style="11" customWidth="1"/>
    <col min="6" max="16384" width="9.140625" style="11"/>
  </cols>
  <sheetData>
    <row r="1" spans="1:5" x14ac:dyDescent="0.25">
      <c r="A1" s="1" t="str">
        <f>+SAMLET!A1</f>
        <v>Opgørelse af konsekvenser ved COVID-19 - opgørelse for 2022 OMFATTER ALENE JANUAR OG FEBRUAR MÅNED</v>
      </c>
      <c r="D1" s="15"/>
    </row>
    <row r="2" spans="1:5" x14ac:dyDescent="0.25">
      <c r="A2" s="1" t="s">
        <v>20</v>
      </c>
    </row>
    <row r="3" spans="1:5" ht="7.5" customHeight="1" x14ac:dyDescent="0.25">
      <c r="A3" s="1"/>
    </row>
    <row r="4" spans="1:5" s="1" customFormat="1" x14ac:dyDescent="0.25">
      <c r="A4" s="57"/>
      <c r="B4" s="58"/>
      <c r="C4" s="59"/>
      <c r="D4" s="60"/>
      <c r="E4" s="11"/>
    </row>
    <row r="5" spans="1:5" x14ac:dyDescent="0.25">
      <c r="A5" s="62" t="s">
        <v>0</v>
      </c>
      <c r="B5" s="63" t="s">
        <v>1</v>
      </c>
      <c r="C5" s="64"/>
      <c r="D5" s="65" t="s">
        <v>33</v>
      </c>
    </row>
    <row r="6" spans="1:5" x14ac:dyDescent="0.25">
      <c r="A6" s="16"/>
      <c r="B6" s="17"/>
      <c r="C6" s="18"/>
      <c r="D6" s="101" t="s">
        <v>29</v>
      </c>
    </row>
    <row r="7" spans="1:5" x14ac:dyDescent="0.25">
      <c r="A7" s="176" t="s">
        <v>2</v>
      </c>
      <c r="B7" s="177" t="s">
        <v>3</v>
      </c>
      <c r="C7" s="19"/>
      <c r="D7" s="121"/>
      <c r="E7" s="89"/>
    </row>
    <row r="8" spans="1:5" x14ac:dyDescent="0.25">
      <c r="A8" s="176"/>
      <c r="B8" s="177"/>
      <c r="C8" s="21"/>
      <c r="D8" s="122"/>
      <c r="E8" s="89"/>
    </row>
    <row r="9" spans="1:5" x14ac:dyDescent="0.25">
      <c r="A9" s="176"/>
      <c r="B9" s="177"/>
      <c r="C9" s="22" t="s">
        <v>31</v>
      </c>
      <c r="D9" s="122"/>
      <c r="E9" s="89"/>
    </row>
    <row r="10" spans="1:5" ht="30" x14ac:dyDescent="0.25">
      <c r="A10" s="176"/>
      <c r="B10" s="177"/>
      <c r="C10" s="23" t="str">
        <f>SAMLET!C10</f>
        <v>Mindre indtægter fra billetter og kontrolafgifter for bus i forhold til det budgetterede som følge af COVID-19.</v>
      </c>
      <c r="D10" s="123"/>
      <c r="E10" s="89"/>
    </row>
    <row r="11" spans="1:5" ht="74.25" customHeight="1" x14ac:dyDescent="0.25">
      <c r="A11" s="176"/>
      <c r="B11" s="177"/>
      <c r="C11" s="23" t="str">
        <f>SAMLET!C11</f>
        <v>Merudgifter til indsættelse af ekstrakapacitet for at sikre afstand mellem passagererne, under forudsætning af, at der er gældende statslige opfordringer om indsættelse heraf som følge af COVID-19</v>
      </c>
      <c r="D11" s="123"/>
      <c r="E11" s="89"/>
    </row>
    <row r="12" spans="1:5" ht="45" x14ac:dyDescent="0.25">
      <c r="A12" s="176"/>
      <c r="B12" s="177"/>
      <c r="C12" s="23" t="str">
        <f>SAMLET!C12</f>
        <v>Merudgifter til eventuelle værnemidler samt rengøring af busser og chaufførlokaler, der følger direkte af COVID-19</v>
      </c>
      <c r="D12" s="123"/>
      <c r="E12" s="89"/>
    </row>
    <row r="13" spans="1:5" ht="30" x14ac:dyDescent="0.25">
      <c r="A13" s="176"/>
      <c r="B13" s="177"/>
      <c r="C13" s="23" t="str">
        <f>SAMLET!C13</f>
        <v>Trafikselskabernes merudgifter forbundet med kommunikation vedr. COVID-19 hensigtsmæssig adfærd</v>
      </c>
      <c r="D13" s="123"/>
      <c r="E13" s="89"/>
    </row>
    <row r="14" spans="1:5" ht="43.5" customHeight="1" x14ac:dyDescent="0.25">
      <c r="A14" s="176"/>
      <c r="B14" s="177"/>
      <c r="C14" s="23" t="str">
        <f>SAMLET!C14</f>
        <v>Merudgifter forbundet med såkaldt "crowd control" ved stoppesteder og knudepunkter, som følger direkte af COVID-19</v>
      </c>
      <c r="D14" s="123"/>
      <c r="E14" s="89"/>
    </row>
    <row r="15" spans="1:5" ht="30" x14ac:dyDescent="0.25">
      <c r="A15" s="176"/>
      <c r="B15" s="177"/>
      <c r="C15" s="23" t="str">
        <f>SAMLET!C15</f>
        <v>Modgående mindreudgifter ved reduceret drift for bus i forhold til det budgetterede for 2022</v>
      </c>
      <c r="D15" s="123"/>
      <c r="E15" s="89"/>
    </row>
    <row r="16" spans="1:5" x14ac:dyDescent="0.25">
      <c r="A16" s="176"/>
      <c r="B16" s="177"/>
      <c r="C16" s="24" t="s">
        <v>4</v>
      </c>
      <c r="D16" s="109">
        <f>SUBTOTAL(9,D10:D15)</f>
        <v>0</v>
      </c>
      <c r="E16" s="89"/>
    </row>
    <row r="17" spans="1:17" x14ac:dyDescent="0.25">
      <c r="A17" s="26"/>
      <c r="B17" s="27"/>
      <c r="C17" s="28"/>
      <c r="D17" s="4"/>
      <c r="E17" s="89"/>
    </row>
    <row r="18" spans="1:17" x14ac:dyDescent="0.25">
      <c r="A18" s="29"/>
      <c r="B18" s="30"/>
      <c r="C18" s="31"/>
      <c r="D18" s="102" t="s">
        <v>29</v>
      </c>
      <c r="E18" s="89"/>
    </row>
    <row r="19" spans="1:17" x14ac:dyDescent="0.25">
      <c r="A19" s="178" t="s">
        <v>5</v>
      </c>
      <c r="B19" s="179" t="s">
        <v>6</v>
      </c>
      <c r="C19" s="32"/>
      <c r="D19" s="140"/>
      <c r="E19" s="89"/>
    </row>
    <row r="20" spans="1:17" x14ac:dyDescent="0.25">
      <c r="A20" s="178"/>
      <c r="B20" s="179"/>
      <c r="C20" s="33"/>
      <c r="D20" s="141"/>
      <c r="E20" s="89"/>
    </row>
    <row r="21" spans="1:17" x14ac:dyDescent="0.25">
      <c r="A21" s="178"/>
      <c r="B21" s="179"/>
      <c r="C21" s="34" t="s">
        <v>31</v>
      </c>
      <c r="D21" s="141"/>
      <c r="E21" s="89"/>
    </row>
    <row r="22" spans="1:17" ht="45" x14ac:dyDescent="0.25">
      <c r="A22" s="178"/>
      <c r="B22" s="179"/>
      <c r="C22" s="36" t="str">
        <f>SAMLET!C22</f>
        <v>Mindre indtægter fra billetter og kontrolafgifter for bane i forhold til det budgetterede for 2022 som følge af COVID-19</v>
      </c>
      <c r="D22" s="135"/>
      <c r="E22" s="89"/>
    </row>
    <row r="23" spans="1:17" ht="73.5" customHeight="1" x14ac:dyDescent="0.25">
      <c r="A23" s="178"/>
      <c r="B23" s="179"/>
      <c r="C23" s="36" t="str">
        <f>SAMLET!C23</f>
        <v>Merudgifter til indsættelse af ekstrakapacitet for at sikre afstand mellem passagererne, under 
forudsætning af, at der er gældende statslige opfordringer om indsættelse heraf som følge af 
COVID-19</v>
      </c>
      <c r="D23" s="135"/>
      <c r="E23" s="89"/>
    </row>
    <row r="24" spans="1:17" ht="45" x14ac:dyDescent="0.25">
      <c r="A24" s="178"/>
      <c r="B24" s="179"/>
      <c r="C24" s="36" t="str">
        <f>SAMLET!C24</f>
        <v>Merudgifter til eventuelle værnemidler samt rengøring af busser, flexbiler og chaufførlokaler, der 
følger direkte af COVID-19</v>
      </c>
      <c r="D24" s="135"/>
      <c r="E24" s="89"/>
    </row>
    <row r="25" spans="1:17" ht="45" x14ac:dyDescent="0.25">
      <c r="A25" s="178"/>
      <c r="B25" s="179"/>
      <c r="C25" s="36" t="str">
        <f>SAMLET!C25</f>
        <v>Trafikselskabernes merudgifter forbundet med kommunikation vedr. COVID-19 hensigtsmæssig 
adfærd</v>
      </c>
      <c r="D25" s="135"/>
      <c r="E25" s="89"/>
    </row>
    <row r="26" spans="1:17" ht="45" x14ac:dyDescent="0.25">
      <c r="A26" s="178"/>
      <c r="B26" s="179"/>
      <c r="C26" s="36" t="str">
        <f>SAMLET!C26</f>
        <v>Merudgifter forbundet med såkaldt ”crowd control” ved stoppesteder og knudepunkter, som 
følger direkte af COVID-19</v>
      </c>
      <c r="D26" s="135"/>
      <c r="E26" s="89"/>
    </row>
    <row r="27" spans="1:17" ht="30" x14ac:dyDescent="0.25">
      <c r="A27" s="178"/>
      <c r="B27" s="179"/>
      <c r="C27" s="36" t="str">
        <f>SAMLET!C27</f>
        <v>Modgående mindreudgifter ved reduceret drift for  bane i forhold til det budgetterede for 2022</v>
      </c>
      <c r="D27" s="135"/>
      <c r="E27" s="89"/>
    </row>
    <row r="28" spans="1:17" s="39" customFormat="1" x14ac:dyDescent="0.25">
      <c r="A28" s="178"/>
      <c r="B28" s="179"/>
      <c r="C28" s="37" t="s">
        <v>4</v>
      </c>
      <c r="D28" s="110">
        <f>SUBTOTAL(9,D22:D27)</f>
        <v>0</v>
      </c>
      <c r="E28" s="89"/>
    </row>
    <row r="29" spans="1:17" x14ac:dyDescent="0.25">
      <c r="A29" s="42"/>
      <c r="B29" s="43"/>
      <c r="C29" s="32"/>
      <c r="D29" s="5"/>
      <c r="E29" s="89"/>
    </row>
    <row r="30" spans="1:17" x14ac:dyDescent="0.25">
      <c r="A30" s="16"/>
      <c r="B30" s="17"/>
      <c r="C30" s="18"/>
      <c r="D30" s="101" t="s">
        <v>29</v>
      </c>
      <c r="E30" s="89"/>
    </row>
    <row r="31" spans="1:17" x14ac:dyDescent="0.25">
      <c r="A31" s="176" t="s">
        <v>7</v>
      </c>
      <c r="B31" s="177" t="s">
        <v>10</v>
      </c>
      <c r="C31" s="19"/>
      <c r="D31" s="121"/>
      <c r="E31" s="89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x14ac:dyDescent="0.25">
      <c r="A32" s="176"/>
      <c r="B32" s="177"/>
      <c r="C32" s="21"/>
      <c r="D32" s="129"/>
      <c r="E32" s="89"/>
    </row>
    <row r="33" spans="1:17" x14ac:dyDescent="0.25">
      <c r="A33" s="176"/>
      <c r="B33" s="177"/>
      <c r="C33" s="22" t="s">
        <v>31</v>
      </c>
      <c r="D33" s="129"/>
      <c r="E33" s="89"/>
    </row>
    <row r="34" spans="1:17" ht="45" x14ac:dyDescent="0.25">
      <c r="A34" s="176"/>
      <c r="B34" s="177"/>
      <c r="C34" s="23" t="str">
        <f>SAMLET!C34</f>
        <v>Mindre indtægter fra billetter og kontrolafgifter for flextrafik i forhold til det budgetterede for 2022 som følge af COVID-19</v>
      </c>
      <c r="D34" s="123"/>
      <c r="E34" s="89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30" x14ac:dyDescent="0.25">
      <c r="A35" s="176"/>
      <c r="B35" s="177"/>
      <c r="C35" s="23" t="str">
        <f>SAMLET!C35</f>
        <v>Merudgifter til flextrafik, som følger direkte af COVID-19, fx solo-kørsel</v>
      </c>
      <c r="D35" s="123"/>
      <c r="E35" s="89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ht="30" x14ac:dyDescent="0.25">
      <c r="A36" s="176"/>
      <c r="B36" s="177"/>
      <c r="C36" s="23" t="str">
        <f>SAMLET!C36</f>
        <v>Modgående mindreudgifter ved reduceret drift for flextrafik i forhold til det budgetterede for 2022</v>
      </c>
      <c r="D36" s="130"/>
      <c r="E36" s="89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s="1" customFormat="1" ht="15.75" thickBot="1" x14ac:dyDescent="0.3">
      <c r="A37" s="176"/>
      <c r="B37" s="177"/>
      <c r="C37" s="46" t="s">
        <v>4</v>
      </c>
      <c r="D37" s="112">
        <f>SUBTOTAL(9,D34:D36)</f>
        <v>0</v>
      </c>
      <c r="E37" s="89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ht="15.75" thickTop="1" x14ac:dyDescent="0.25">
      <c r="A38" s="26"/>
      <c r="B38" s="27"/>
      <c r="C38" s="19"/>
      <c r="D38" s="4"/>
      <c r="E38" s="89"/>
    </row>
    <row r="39" spans="1:17" x14ac:dyDescent="0.25">
      <c r="A39" s="47"/>
      <c r="B39" s="48"/>
      <c r="C39" s="31"/>
      <c r="D39" s="102" t="s">
        <v>29</v>
      </c>
      <c r="E39" s="89"/>
    </row>
    <row r="40" spans="1:17" x14ac:dyDescent="0.25">
      <c r="A40" s="178" t="s">
        <v>7</v>
      </c>
      <c r="B40" s="179" t="s">
        <v>11</v>
      </c>
      <c r="C40" s="32"/>
      <c r="D40" s="124"/>
      <c r="E40" s="8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1:17" x14ac:dyDescent="0.25">
      <c r="A41" s="178"/>
      <c r="B41" s="179"/>
      <c r="C41" s="33"/>
      <c r="D41" s="125"/>
      <c r="E41" s="89"/>
    </row>
    <row r="42" spans="1:17" x14ac:dyDescent="0.25">
      <c r="A42" s="178"/>
      <c r="B42" s="179"/>
      <c r="C42" s="34" t="s">
        <v>31</v>
      </c>
      <c r="D42" s="125"/>
      <c r="E42" s="89"/>
    </row>
    <row r="43" spans="1:17" ht="45" x14ac:dyDescent="0.25">
      <c r="A43" s="178"/>
      <c r="B43" s="179"/>
      <c r="C43" s="36" t="str">
        <f>SAMLET!C43</f>
        <v>Mindre indtægter fra billetter og kontrolafgifter for flextrafik i forhold til det budgetterede for 2022 som følge af COVID-19</v>
      </c>
      <c r="D43" s="142"/>
      <c r="E43" s="8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1:17" ht="30" x14ac:dyDescent="0.25">
      <c r="A44" s="178"/>
      <c r="B44" s="179"/>
      <c r="C44" s="36" t="str">
        <f>SAMLET!C44</f>
        <v>Merudgifter til flextrafik, som følger direkte af COVID-19, fx solo-kørsel</v>
      </c>
      <c r="D44" s="142"/>
      <c r="E44" s="8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1:17" ht="30" x14ac:dyDescent="0.25">
      <c r="A45" s="178"/>
      <c r="B45" s="179"/>
      <c r="C45" s="36" t="str">
        <f>SAMLET!C45</f>
        <v>Modgående mindreudgifter ved reduceret drift for flextrafik i forhold til det budgetterede for 2022</v>
      </c>
      <c r="D45" s="143"/>
      <c r="E45" s="8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1:17" s="1" customFormat="1" ht="15.75" thickBot="1" x14ac:dyDescent="0.3">
      <c r="A46" s="178"/>
      <c r="B46" s="179"/>
      <c r="C46" s="50" t="s">
        <v>4</v>
      </c>
      <c r="D46" s="115">
        <f>SUBTOTAL(9,D43:D45)</f>
        <v>0</v>
      </c>
      <c r="E46" s="8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1:17" ht="15.75" thickTop="1" x14ac:dyDescent="0.25">
      <c r="A47" s="42"/>
      <c r="B47" s="43"/>
      <c r="C47" s="32"/>
      <c r="D47" s="5"/>
      <c r="E47" s="89"/>
    </row>
    <row r="48" spans="1:17" x14ac:dyDescent="0.25">
      <c r="A48" s="16"/>
      <c r="B48" s="17"/>
      <c r="C48" s="18"/>
      <c r="D48" s="101" t="s">
        <v>29</v>
      </c>
      <c r="E48" s="89"/>
    </row>
    <row r="49" spans="1:5" x14ac:dyDescent="0.25">
      <c r="A49" s="176" t="s">
        <v>7</v>
      </c>
      <c r="B49" s="177" t="s">
        <v>8</v>
      </c>
      <c r="C49" s="19"/>
      <c r="D49" s="132"/>
      <c r="E49" s="89"/>
    </row>
    <row r="50" spans="1:5" x14ac:dyDescent="0.25">
      <c r="A50" s="176"/>
      <c r="B50" s="177"/>
      <c r="C50" s="21"/>
      <c r="D50" s="133"/>
      <c r="E50" s="89"/>
    </row>
    <row r="51" spans="1:5" x14ac:dyDescent="0.25">
      <c r="A51" s="176"/>
      <c r="B51" s="177"/>
      <c r="C51" s="22" t="s">
        <v>31</v>
      </c>
      <c r="D51" s="133"/>
      <c r="E51" s="89"/>
    </row>
    <row r="52" spans="1:5" ht="45" x14ac:dyDescent="0.25">
      <c r="A52" s="176"/>
      <c r="B52" s="177"/>
      <c r="C52" s="23" t="str">
        <f>SAMLET!C52</f>
        <v>Mindre indtægter fra billetter og kontrolafgifter for flextrafik i forhold til det budgetterede for 2022 som følge af COVID-19</v>
      </c>
      <c r="D52" s="134"/>
      <c r="E52" s="89"/>
    </row>
    <row r="53" spans="1:5" ht="30" x14ac:dyDescent="0.25">
      <c r="A53" s="176"/>
      <c r="B53" s="177"/>
      <c r="C53" s="23" t="str">
        <f>SAMLET!C53</f>
        <v>Merudgifter til flextrafik, som følger direkte af COVID-19, fx solo-kørsel</v>
      </c>
      <c r="D53" s="134"/>
      <c r="E53" s="89"/>
    </row>
    <row r="54" spans="1:5" ht="30" x14ac:dyDescent="0.25">
      <c r="A54" s="176"/>
      <c r="B54" s="177"/>
      <c r="C54" s="23" t="str">
        <f>SAMLET!C54</f>
        <v>Modgående mindreudgifter ved reduceret drift for flextrafik i forhold til det budgetterede for 2022</v>
      </c>
      <c r="D54" s="134"/>
      <c r="E54" s="89"/>
    </row>
    <row r="55" spans="1:5" s="1" customFormat="1" ht="15.75" thickBot="1" x14ac:dyDescent="0.3">
      <c r="A55" s="176"/>
      <c r="B55" s="177"/>
      <c r="C55" s="46" t="s">
        <v>4</v>
      </c>
      <c r="D55" s="117">
        <f>SUBTOTAL(9,D52:D54)</f>
        <v>0</v>
      </c>
      <c r="E55" s="89"/>
    </row>
    <row r="56" spans="1:5" ht="15.75" thickTop="1" x14ac:dyDescent="0.25">
      <c r="A56" s="26"/>
      <c r="B56" s="27"/>
      <c r="C56" s="19"/>
      <c r="D56" s="4"/>
      <c r="E56" s="89"/>
    </row>
    <row r="57" spans="1:5" x14ac:dyDescent="0.25">
      <c r="A57" s="66"/>
      <c r="B57" s="51"/>
      <c r="C57" s="33"/>
      <c r="D57" s="102" t="s">
        <v>29</v>
      </c>
      <c r="E57" s="89"/>
    </row>
    <row r="58" spans="1:5" ht="15" customHeight="1" x14ac:dyDescent="0.25">
      <c r="A58" s="181" t="s">
        <v>12</v>
      </c>
      <c r="B58" s="179" t="s">
        <v>13</v>
      </c>
      <c r="C58" s="34" t="s">
        <v>31</v>
      </c>
      <c r="D58" s="8"/>
      <c r="E58" s="89"/>
    </row>
    <row r="59" spans="1:5" ht="45" x14ac:dyDescent="0.25">
      <c r="A59" s="181"/>
      <c r="B59" s="179"/>
      <c r="C59" s="36" t="str">
        <f>SAMLET!C59</f>
        <v>Trafikselskabernes merudgifter forbundet med kommunikation vedr. COVID-19 hensigtsmæssig 
adfærd</v>
      </c>
      <c r="D59" s="135"/>
      <c r="E59" s="89"/>
    </row>
    <row r="60" spans="1:5" ht="15.75" thickBot="1" x14ac:dyDescent="0.3">
      <c r="A60" s="181"/>
      <c r="B60" s="179"/>
      <c r="C60" s="50" t="s">
        <v>4</v>
      </c>
      <c r="D60" s="118">
        <f>SUBTOTAL(9,D59:D59)</f>
        <v>0</v>
      </c>
      <c r="E60" s="89"/>
    </row>
    <row r="61" spans="1:5" ht="15.75" thickTop="1" x14ac:dyDescent="0.25">
      <c r="A61" s="52"/>
      <c r="B61" s="53"/>
      <c r="C61" s="33"/>
      <c r="D61" s="10"/>
      <c r="E61" s="89"/>
    </row>
    <row r="62" spans="1:5" x14ac:dyDescent="0.25">
      <c r="A62" s="16"/>
      <c r="B62" s="17"/>
      <c r="C62" s="18"/>
      <c r="D62" s="101" t="s">
        <v>29</v>
      </c>
      <c r="E62" s="89"/>
    </row>
    <row r="63" spans="1:5" s="14" customFormat="1" ht="30" customHeight="1" x14ac:dyDescent="0.25">
      <c r="A63" s="184" t="s">
        <v>9</v>
      </c>
      <c r="B63" s="54"/>
      <c r="C63" s="20"/>
      <c r="D63" s="136"/>
      <c r="E63" s="89"/>
    </row>
    <row r="64" spans="1:5" x14ac:dyDescent="0.25">
      <c r="A64" s="184"/>
      <c r="B64" s="54"/>
      <c r="C64" s="21"/>
      <c r="D64" s="116"/>
      <c r="E64" s="89"/>
    </row>
    <row r="65" spans="1:6" x14ac:dyDescent="0.25">
      <c r="A65" s="184"/>
      <c r="B65" s="54"/>
      <c r="C65" s="22" t="s">
        <v>31</v>
      </c>
      <c r="D65" s="116"/>
      <c r="E65" s="89"/>
    </row>
    <row r="66" spans="1:6" ht="45" x14ac:dyDescent="0.25">
      <c r="A66" s="184"/>
      <c r="B66" s="54"/>
      <c r="C66" s="23" t="str">
        <f>SAMLET!C66</f>
        <v>Mindreindtægter fra billetter og kontrolafgifter for bus, bane og flextrafik i forhold til det budget-
terede for 2022 som følge af COVID-19</v>
      </c>
      <c r="D66" s="137">
        <f>D10+D22+D34+D43+D52</f>
        <v>0</v>
      </c>
      <c r="E66" s="89"/>
    </row>
    <row r="67" spans="1:6" ht="74.25" customHeight="1" x14ac:dyDescent="0.25">
      <c r="A67" s="184"/>
      <c r="B67" s="54"/>
      <c r="C67" s="23" t="str">
        <f>SAMLET!C67</f>
        <v>Merudgifter til indsættelse af ekstrakapacitet for at sikre afstand mellem passagererne, under 
forudsætning af, at der er gældende statslige opfordringer om indsættelse heraf som følge af 
COVID-19</v>
      </c>
      <c r="D67" s="137">
        <f>D11+D23</f>
        <v>0</v>
      </c>
      <c r="E67" s="89"/>
    </row>
    <row r="68" spans="1:6" ht="45" x14ac:dyDescent="0.25">
      <c r="A68" s="184"/>
      <c r="B68" s="54"/>
      <c r="C68" s="23" t="str">
        <f>SAMLET!C68</f>
        <v>Merudgifter til eventuelle værnemidler samt rengøring af busser, flexbiler og chaufførlokaler, der 
følger direkte af COVID-19</v>
      </c>
      <c r="D68" s="137">
        <f>D12+D24</f>
        <v>0</v>
      </c>
      <c r="E68" s="89"/>
    </row>
    <row r="69" spans="1:6" ht="30" x14ac:dyDescent="0.25">
      <c r="A69" s="184"/>
      <c r="B69" s="54"/>
      <c r="C69" s="23" t="str">
        <f>SAMLET!C69</f>
        <v>Merudgifter til solo-kørsel i flextrafik, som følger direkte af COVID-19</v>
      </c>
      <c r="D69" s="137">
        <f>D35+D44+D53</f>
        <v>0</v>
      </c>
      <c r="E69" s="89"/>
    </row>
    <row r="70" spans="1:6" ht="30" x14ac:dyDescent="0.25">
      <c r="A70" s="184"/>
      <c r="B70" s="54"/>
      <c r="C70" s="23" t="str">
        <f>SAMLET!C70</f>
        <v>Trafikselskabernes merudgifter forbundet med kommunikation vedr. COVID-19 hensigtsmæssig adfærd</v>
      </c>
      <c r="D70" s="137">
        <f>D13+D25+D59</f>
        <v>0</v>
      </c>
      <c r="E70" s="89"/>
    </row>
    <row r="71" spans="1:6" ht="45" x14ac:dyDescent="0.25">
      <c r="A71" s="184"/>
      <c r="B71" s="54"/>
      <c r="C71" s="23" t="str">
        <f>SAMLET!C71</f>
        <v>Merudgifter forbundet med såkaldt "crowd control" ved stoppesteder og knudepunkter, som følger direkte af COVID-19</v>
      </c>
      <c r="D71" s="137">
        <f>D14+D26</f>
        <v>0</v>
      </c>
      <c r="E71" s="89"/>
    </row>
    <row r="72" spans="1:6" ht="30" x14ac:dyDescent="0.25">
      <c r="A72" s="184"/>
      <c r="B72" s="54"/>
      <c r="C72" s="23" t="str">
        <f>SAMLET!C72</f>
        <v>Modgående mindreudgifter ved reduceret drift for bus, bane og flextrafik i forhold til det budgetterede for 2022</v>
      </c>
      <c r="D72" s="137">
        <f>D15+D27+D36+D45+D54</f>
        <v>0</v>
      </c>
      <c r="E72" s="89"/>
    </row>
    <row r="73" spans="1:6" s="1" customFormat="1" x14ac:dyDescent="0.25">
      <c r="A73" s="184"/>
      <c r="B73" s="55"/>
      <c r="C73" s="24" t="s">
        <v>9</v>
      </c>
      <c r="D73" s="138">
        <f>SUBTOTAL(9,D66:D72)</f>
        <v>0</v>
      </c>
      <c r="E73" s="89"/>
      <c r="F73" s="93"/>
    </row>
    <row r="74" spans="1:6" x14ac:dyDescent="0.25">
      <c r="A74" s="26"/>
      <c r="B74" s="27"/>
      <c r="C74" s="19"/>
      <c r="D74" s="144"/>
      <c r="E74" s="89"/>
    </row>
    <row r="75" spans="1:6" x14ac:dyDescent="0.25">
      <c r="A75" s="180"/>
      <c r="B75" s="180"/>
      <c r="C75" s="180"/>
      <c r="D75" s="145"/>
    </row>
    <row r="76" spans="1:6" x14ac:dyDescent="0.25">
      <c r="C76" s="56" t="s">
        <v>14</v>
      </c>
      <c r="D76" s="139">
        <f>ROUND(SUM(D7:D60)-SUM(D66:D72)-D16-D28-D46-D37-D55-D60,1)</f>
        <v>0</v>
      </c>
    </row>
    <row r="78" spans="1:6" x14ac:dyDescent="0.25">
      <c r="A78" s="74" t="s">
        <v>39</v>
      </c>
      <c r="B78" s="75"/>
      <c r="C78" s="76"/>
      <c r="D78" s="74" t="s">
        <v>32</v>
      </c>
    </row>
    <row r="79" spans="1:6" ht="30" x14ac:dyDescent="0.25">
      <c r="A79" s="194" t="s">
        <v>2</v>
      </c>
      <c r="B79" s="199" t="s">
        <v>3</v>
      </c>
      <c r="C79" s="103" t="str">
        <f t="shared" ref="C79:C84" si="0">C10</f>
        <v>Mindre indtægter fra billetter og kontrolafgifter for bus i forhold til det budgetterede som følge af COVID-19.</v>
      </c>
      <c r="D79" s="98"/>
    </row>
    <row r="80" spans="1:6" ht="80.25" customHeight="1" x14ac:dyDescent="0.25">
      <c r="A80" s="194"/>
      <c r="B80" s="199"/>
      <c r="C80" s="103" t="str">
        <f t="shared" si="0"/>
        <v>Merudgifter til indsættelse af ekstrakapacitet for at sikre afstand mellem passagererne, under forudsætning af, at der er gældende statslige opfordringer om indsættelse heraf som følge af COVID-19</v>
      </c>
      <c r="D80" s="98"/>
    </row>
    <row r="81" spans="1:4" ht="45" x14ac:dyDescent="0.25">
      <c r="A81" s="194"/>
      <c r="B81" s="197"/>
      <c r="C81" s="173" t="str">
        <f t="shared" si="0"/>
        <v>Merudgifter til eventuelle værnemidler samt rengøring af busser og chaufførlokaler, der følger direkte af COVID-19</v>
      </c>
      <c r="D81" s="98"/>
    </row>
    <row r="82" spans="1:4" ht="30" x14ac:dyDescent="0.25">
      <c r="A82" s="194"/>
      <c r="B82" s="197"/>
      <c r="C82" s="104" t="str">
        <f t="shared" si="0"/>
        <v>Trafikselskabernes merudgifter forbundet med kommunikation vedr. COVID-19 hensigtsmæssig adfærd</v>
      </c>
      <c r="D82" s="100"/>
    </row>
    <row r="83" spans="1:4" ht="45" x14ac:dyDescent="0.25">
      <c r="A83" s="194"/>
      <c r="B83" s="197"/>
      <c r="C83" s="103" t="str">
        <f t="shared" si="0"/>
        <v>Merudgifter forbundet med såkaldt "crowd control" ved stoppesteder og knudepunkter, som følger direkte af COVID-19</v>
      </c>
      <c r="D83" s="100"/>
    </row>
    <row r="84" spans="1:4" ht="30" x14ac:dyDescent="0.25">
      <c r="A84" s="195"/>
      <c r="B84" s="198"/>
      <c r="C84" s="103" t="str">
        <f t="shared" si="0"/>
        <v>Modgående mindreudgifter ved reduceret drift for bus i forhold til det budgetterede for 2022</v>
      </c>
      <c r="D84" s="98"/>
    </row>
    <row r="85" spans="1:4" ht="45" x14ac:dyDescent="0.25">
      <c r="A85" s="185" t="s">
        <v>5</v>
      </c>
      <c r="B85" s="191" t="s">
        <v>6</v>
      </c>
      <c r="C85" s="36" t="str">
        <f t="shared" ref="C85:C90" si="1">C22</f>
        <v>Mindre indtægter fra billetter og kontrolafgifter for bane i forhold til det budgetterede for 2022 som følge af COVID-19</v>
      </c>
      <c r="D85" s="99"/>
    </row>
    <row r="86" spans="1:4" ht="76.5" customHeight="1" x14ac:dyDescent="0.25">
      <c r="A86" s="186"/>
      <c r="B86" s="192"/>
      <c r="C86" s="36" t="str">
        <f t="shared" si="1"/>
        <v>Merudgifter til indsættelse af ekstrakapacitet for at sikre afstand mellem passagererne, under 
forudsætning af, at der er gældende statslige opfordringer om indsættelse heraf som følge af 
COVID-19</v>
      </c>
      <c r="D86" s="99"/>
    </row>
    <row r="87" spans="1:4" ht="45" x14ac:dyDescent="0.25">
      <c r="A87" s="186"/>
      <c r="B87" s="192"/>
      <c r="C87" s="105" t="str">
        <f t="shared" si="1"/>
        <v>Merudgifter til eventuelle værnemidler samt rengøring af busser, flexbiler og chaufførlokaler, der 
følger direkte af COVID-19</v>
      </c>
      <c r="D87" s="99"/>
    </row>
    <row r="88" spans="1:4" ht="45" x14ac:dyDescent="0.25">
      <c r="A88" s="186"/>
      <c r="B88" s="192"/>
      <c r="C88" s="36" t="str">
        <f t="shared" si="1"/>
        <v>Trafikselskabernes merudgifter forbundet med kommunikation vedr. COVID-19 hensigtsmæssig 
adfærd</v>
      </c>
      <c r="D88" s="99"/>
    </row>
    <row r="89" spans="1:4" ht="45" x14ac:dyDescent="0.25">
      <c r="A89" s="186"/>
      <c r="B89" s="192"/>
      <c r="C89" s="36" t="str">
        <f t="shared" si="1"/>
        <v>Merudgifter forbundet med såkaldt ”crowd control” ved stoppesteder og knudepunkter, som 
følger direkte af COVID-19</v>
      </c>
      <c r="D89" s="99"/>
    </row>
    <row r="90" spans="1:4" ht="30" x14ac:dyDescent="0.25">
      <c r="A90" s="186"/>
      <c r="B90" s="192"/>
      <c r="C90" s="36" t="str">
        <f t="shared" si="1"/>
        <v>Modgående mindreudgifter ved reduceret drift for  bane i forhold til det budgetterede for 2022</v>
      </c>
      <c r="D90" s="99"/>
    </row>
    <row r="91" spans="1:4" ht="45" x14ac:dyDescent="0.25">
      <c r="A91" s="193" t="s">
        <v>7</v>
      </c>
      <c r="B91" s="196" t="s">
        <v>16</v>
      </c>
      <c r="C91" s="103" t="str">
        <f>C34</f>
        <v>Mindre indtægter fra billetter og kontrolafgifter for flextrafik i forhold til det budgetterede for 2022 som følge af COVID-19</v>
      </c>
      <c r="D91" s="98"/>
    </row>
    <row r="92" spans="1:4" ht="36.75" customHeight="1" x14ac:dyDescent="0.25">
      <c r="A92" s="194"/>
      <c r="B92" s="197"/>
      <c r="C92" s="173" t="str">
        <f>C35</f>
        <v>Merudgifter til flextrafik, som følger direkte af COVID-19, fx solo-kørsel</v>
      </c>
      <c r="D92" s="98"/>
    </row>
    <row r="93" spans="1:4" ht="30" x14ac:dyDescent="0.25">
      <c r="A93" s="195"/>
      <c r="B93" s="198"/>
      <c r="C93" s="103" t="str">
        <f>C36</f>
        <v>Modgående mindreudgifter ved reduceret drift for flextrafik i forhold til det budgetterede for 2022</v>
      </c>
      <c r="D93" s="98"/>
    </row>
    <row r="94" spans="1:4" ht="45" x14ac:dyDescent="0.25">
      <c r="A94" s="185" t="s">
        <v>7</v>
      </c>
      <c r="B94" s="188" t="s">
        <v>8</v>
      </c>
      <c r="C94" s="105" t="str">
        <f>C52</f>
        <v>Mindre indtægter fra billetter og kontrolafgifter for flextrafik i forhold til det budgetterede for 2022 som følge af COVID-19</v>
      </c>
      <c r="D94" s="99"/>
    </row>
    <row r="95" spans="1:4" ht="34.5" customHeight="1" x14ac:dyDescent="0.25">
      <c r="A95" s="186"/>
      <c r="B95" s="189"/>
      <c r="C95" s="105" t="str">
        <f>C53</f>
        <v>Merudgifter til flextrafik, som følger direkte af COVID-19, fx solo-kørsel</v>
      </c>
      <c r="D95" s="99"/>
    </row>
    <row r="96" spans="1:4" ht="30" x14ac:dyDescent="0.25">
      <c r="A96" s="187"/>
      <c r="B96" s="190"/>
      <c r="C96" s="105" t="str">
        <f>C54</f>
        <v>Modgående mindreudgifter ved reduceret drift for flextrafik i forhold til det budgetterede for 2022</v>
      </c>
      <c r="D96" s="99"/>
    </row>
    <row r="97" spans="1:4" ht="45" x14ac:dyDescent="0.25">
      <c r="A97" s="77" t="s">
        <v>12</v>
      </c>
      <c r="B97" s="78" t="s">
        <v>13</v>
      </c>
      <c r="C97" s="107" t="str">
        <f>C59</f>
        <v>Trafikselskabernes merudgifter forbundet med kommunikation vedr. COVID-19 hensigtsmæssig 
adfærd</v>
      </c>
      <c r="D97" s="98"/>
    </row>
  </sheetData>
  <sheetProtection formatColumns="0" formatRows="0"/>
  <mergeCells count="22">
    <mergeCell ref="A7:A16"/>
    <mergeCell ref="B7:B16"/>
    <mergeCell ref="A31:A37"/>
    <mergeCell ref="B31:B37"/>
    <mergeCell ref="A19:A28"/>
    <mergeCell ref="B19:B28"/>
    <mergeCell ref="A40:A46"/>
    <mergeCell ref="B40:B46"/>
    <mergeCell ref="A49:A55"/>
    <mergeCell ref="B49:B55"/>
    <mergeCell ref="A58:A60"/>
    <mergeCell ref="B58:B60"/>
    <mergeCell ref="A94:A96"/>
    <mergeCell ref="B94:B96"/>
    <mergeCell ref="A91:A93"/>
    <mergeCell ref="B91:B93"/>
    <mergeCell ref="A63:A73"/>
    <mergeCell ref="A75:C75"/>
    <mergeCell ref="A79:A84"/>
    <mergeCell ref="B79:B84"/>
    <mergeCell ref="A85:A90"/>
    <mergeCell ref="B85:B90"/>
  </mergeCells>
  <pageMargins left="0.23622047244094491" right="0.23622047244094491" top="0.74803149606299213" bottom="0.74803149606299213" header="0.31496062992125984" footer="0.31496062992125984"/>
  <pageSetup paperSize="9" scale="70" fitToWidth="0" fitToHeight="0" orientation="landscape" r:id="rId1"/>
  <headerFooter>
    <oddFooter>&amp;RSide &amp;P af &amp;N</oddFooter>
  </headerFooter>
  <rowBreaks count="3" manualBreakCount="3">
    <brk id="38" max="16" man="1"/>
    <brk id="61" max="16" man="1"/>
    <brk id="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67E70-E8BF-4B4A-B64C-4BAE809C62B8}">
  <sheetPr>
    <tabColor rgb="FF92D050"/>
  </sheetPr>
  <dimension ref="A1:P126"/>
  <sheetViews>
    <sheetView zoomScale="80" zoomScaleNormal="80" workbookViewId="0">
      <pane xSplit="3" ySplit="5" topLeftCell="D68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8.28515625" style="11" customWidth="1"/>
    <col min="2" max="2" width="24.7109375" style="11" customWidth="1"/>
    <col min="3" max="3" width="52.140625" style="12" customWidth="1"/>
    <col min="4" max="4" width="27.42578125" style="11" bestFit="1" customWidth="1"/>
    <col min="5" max="5" width="10.85546875" style="11" customWidth="1"/>
    <col min="6" max="6" width="65.28515625" style="11" bestFit="1" customWidth="1"/>
    <col min="7" max="16384" width="9.140625" style="11"/>
  </cols>
  <sheetData>
    <row r="1" spans="1:6" x14ac:dyDescent="0.25">
      <c r="A1" s="1" t="str">
        <f>+SAMLET!A1</f>
        <v>Opgørelse af konsekvenser ved COVID-19 - opgørelse for 2022 OMFATTER ALENE JANUAR OG FEBRUAR MÅNED</v>
      </c>
      <c r="D1" s="15"/>
    </row>
    <row r="2" spans="1:6" x14ac:dyDescent="0.25">
      <c r="A2" s="1" t="s">
        <v>21</v>
      </c>
    </row>
    <row r="3" spans="1:6" ht="7.5" customHeight="1" x14ac:dyDescent="0.25">
      <c r="A3" s="1"/>
    </row>
    <row r="4" spans="1:6" s="1" customFormat="1" x14ac:dyDescent="0.25">
      <c r="A4" s="57"/>
      <c r="B4" s="58"/>
      <c r="C4" s="59"/>
      <c r="D4" s="60"/>
      <c r="E4" s="11"/>
    </row>
    <row r="5" spans="1:6" x14ac:dyDescent="0.25">
      <c r="A5" s="62" t="s">
        <v>0</v>
      </c>
      <c r="B5" s="63" t="s">
        <v>1</v>
      </c>
      <c r="C5" s="64"/>
      <c r="D5" s="65" t="s">
        <v>33</v>
      </c>
    </row>
    <row r="6" spans="1:6" x14ac:dyDescent="0.25">
      <c r="A6" s="16"/>
      <c r="B6" s="17"/>
      <c r="C6" s="18"/>
      <c r="D6" s="101" t="s">
        <v>29</v>
      </c>
    </row>
    <row r="7" spans="1:6" x14ac:dyDescent="0.25">
      <c r="A7" s="176" t="s">
        <v>2</v>
      </c>
      <c r="B7" s="177" t="s">
        <v>3</v>
      </c>
      <c r="C7" s="19"/>
      <c r="D7" s="121"/>
    </row>
    <row r="8" spans="1:6" x14ac:dyDescent="0.25">
      <c r="A8" s="176"/>
      <c r="B8" s="177"/>
      <c r="C8" s="21"/>
      <c r="D8" s="147"/>
    </row>
    <row r="9" spans="1:6" x14ac:dyDescent="0.25">
      <c r="A9" s="176"/>
      <c r="B9" s="177"/>
      <c r="C9" s="22" t="s">
        <v>31</v>
      </c>
      <c r="D9" s="148"/>
    </row>
    <row r="10" spans="1:6" ht="30" x14ac:dyDescent="0.25">
      <c r="A10" s="176"/>
      <c r="B10" s="177"/>
      <c r="C10" s="23" t="str">
        <f>SAMLET!C10</f>
        <v>Mindre indtægter fra billetter og kontrolafgifter for bus i forhold til det budgetterede som følge af COVID-19.</v>
      </c>
      <c r="D10" s="174"/>
    </row>
    <row r="11" spans="1:6" ht="75" customHeight="1" x14ac:dyDescent="0.25">
      <c r="A11" s="176"/>
      <c r="B11" s="177"/>
      <c r="C11" s="23" t="str">
        <f>SAMLET!C11</f>
        <v>Merudgifter til indsættelse af ekstrakapacitet for at sikre afstand mellem passagererne, under forudsætning af, at der er gældende statslige opfordringer om indsættelse heraf som følge af COVID-19</v>
      </c>
      <c r="D11" s="121"/>
    </row>
    <row r="12" spans="1:6" ht="45" x14ac:dyDescent="0.25">
      <c r="A12" s="176"/>
      <c r="B12" s="177"/>
      <c r="C12" s="23" t="str">
        <f>SAMLET!C12</f>
        <v>Merudgifter til eventuelle værnemidler samt rengøring af busser og chaufførlokaler, der følger direkte af COVID-19</v>
      </c>
      <c r="D12" s="121"/>
    </row>
    <row r="13" spans="1:6" ht="30" x14ac:dyDescent="0.25">
      <c r="A13" s="176"/>
      <c r="B13" s="177"/>
      <c r="C13" s="23" t="str">
        <f>SAMLET!C13</f>
        <v>Trafikselskabernes merudgifter forbundet med kommunikation vedr. COVID-19 hensigtsmæssig adfærd</v>
      </c>
      <c r="D13" s="121"/>
    </row>
    <row r="14" spans="1:6" ht="45" x14ac:dyDescent="0.25">
      <c r="A14" s="176"/>
      <c r="B14" s="177"/>
      <c r="C14" s="23" t="str">
        <f>SAMLET!C14</f>
        <v>Merudgifter forbundet med såkaldt "crowd control" ved stoppesteder og knudepunkter, som følger direkte af COVID-19</v>
      </c>
      <c r="D14" s="121"/>
    </row>
    <row r="15" spans="1:6" ht="30" x14ac:dyDescent="0.25">
      <c r="A15" s="176"/>
      <c r="B15" s="177"/>
      <c r="C15" s="23" t="str">
        <f>SAMLET!C15</f>
        <v>Modgående mindreudgifter ved reduceret drift for bus i forhold til det budgetterede for 2022</v>
      </c>
      <c r="D15" s="121"/>
    </row>
    <row r="16" spans="1:6" x14ac:dyDescent="0.25">
      <c r="A16" s="176"/>
      <c r="B16" s="177"/>
      <c r="C16" s="24" t="s">
        <v>4</v>
      </c>
      <c r="D16" s="109">
        <f>SUBTOTAL(9,D10:D15)</f>
        <v>0</v>
      </c>
      <c r="E16" s="90"/>
      <c r="F16" s="91"/>
    </row>
    <row r="17" spans="1:16" x14ac:dyDescent="0.25">
      <c r="A17" s="68"/>
      <c r="B17" s="69"/>
      <c r="C17" s="25"/>
      <c r="D17" s="149"/>
    </row>
    <row r="18" spans="1:16" x14ac:dyDescent="0.25">
      <c r="A18" s="29"/>
      <c r="B18" s="30"/>
      <c r="C18" s="31"/>
      <c r="D18" s="102" t="s">
        <v>29</v>
      </c>
    </row>
    <row r="19" spans="1:16" x14ac:dyDescent="0.25">
      <c r="A19" s="178" t="s">
        <v>5</v>
      </c>
      <c r="B19" s="179" t="s">
        <v>6</v>
      </c>
      <c r="C19" s="32"/>
      <c r="D19" s="140"/>
    </row>
    <row r="20" spans="1:16" x14ac:dyDescent="0.25">
      <c r="A20" s="178"/>
      <c r="B20" s="179"/>
      <c r="C20" s="33"/>
      <c r="D20" s="141"/>
    </row>
    <row r="21" spans="1:16" x14ac:dyDescent="0.25">
      <c r="A21" s="178"/>
      <c r="B21" s="179"/>
      <c r="C21" s="34" t="s">
        <v>31</v>
      </c>
      <c r="D21" s="141"/>
    </row>
    <row r="22" spans="1:16" ht="45" x14ac:dyDescent="0.25">
      <c r="A22" s="178"/>
      <c r="B22" s="179"/>
      <c r="C22" s="36" t="str">
        <f>SAMLET!C22</f>
        <v>Mindre indtægter fra billetter og kontrolafgifter for bane i forhold til det budgetterede for 2022 som følge af COVID-19</v>
      </c>
      <c r="D22" s="135"/>
    </row>
    <row r="23" spans="1:16" ht="72" customHeight="1" x14ac:dyDescent="0.25">
      <c r="A23" s="178"/>
      <c r="B23" s="179"/>
      <c r="C23" s="36" t="str">
        <f>SAMLET!C23</f>
        <v>Merudgifter til indsættelse af ekstrakapacitet for at sikre afstand mellem passagererne, under 
forudsætning af, at der er gældende statslige opfordringer om indsættelse heraf som følge af 
COVID-19</v>
      </c>
      <c r="D23" s="135"/>
    </row>
    <row r="24" spans="1:16" ht="45" x14ac:dyDescent="0.25">
      <c r="A24" s="178"/>
      <c r="B24" s="179"/>
      <c r="C24" s="36" t="str">
        <f>SAMLET!C24</f>
        <v>Merudgifter til eventuelle værnemidler samt rengøring af busser, flexbiler og chaufførlokaler, der 
følger direkte af COVID-19</v>
      </c>
      <c r="D24" s="135"/>
    </row>
    <row r="25" spans="1:16" ht="45" x14ac:dyDescent="0.25">
      <c r="A25" s="178"/>
      <c r="B25" s="179"/>
      <c r="C25" s="36" t="str">
        <f>SAMLET!C25</f>
        <v>Trafikselskabernes merudgifter forbundet med kommunikation vedr. COVID-19 hensigtsmæssig 
adfærd</v>
      </c>
      <c r="D25" s="135"/>
    </row>
    <row r="26" spans="1:16" ht="45" x14ac:dyDescent="0.25">
      <c r="A26" s="178"/>
      <c r="B26" s="179"/>
      <c r="C26" s="36" t="str">
        <f>SAMLET!C26</f>
        <v>Merudgifter forbundet med såkaldt ”crowd control” ved stoppesteder og knudepunkter, som 
følger direkte af COVID-19</v>
      </c>
      <c r="D26" s="135"/>
    </row>
    <row r="27" spans="1:16" ht="30" x14ac:dyDescent="0.25">
      <c r="A27" s="178"/>
      <c r="B27" s="179"/>
      <c r="C27" s="36" t="str">
        <f>SAMLET!C27</f>
        <v>Modgående mindreudgifter ved reduceret drift for  bane i forhold til det budgetterede for 2022</v>
      </c>
      <c r="D27" s="135"/>
    </row>
    <row r="28" spans="1:16" s="39" customFormat="1" x14ac:dyDescent="0.25">
      <c r="A28" s="178"/>
      <c r="B28" s="179"/>
      <c r="C28" s="37" t="s">
        <v>4</v>
      </c>
      <c r="D28" s="110">
        <f>SUBTOTAL(9,D22:D27)</f>
        <v>0</v>
      </c>
      <c r="E28" s="38"/>
    </row>
    <row r="29" spans="1:16" s="1" customFormat="1" x14ac:dyDescent="0.25">
      <c r="A29" s="66"/>
      <c r="B29" s="67"/>
      <c r="C29" s="41"/>
      <c r="D29" s="111"/>
      <c r="E29" s="11"/>
    </row>
    <row r="30" spans="1:16" x14ac:dyDescent="0.25">
      <c r="A30" s="16"/>
      <c r="B30" s="17"/>
      <c r="C30" s="18"/>
      <c r="D30" s="101" t="s">
        <v>29</v>
      </c>
    </row>
    <row r="31" spans="1:16" x14ac:dyDescent="0.25">
      <c r="A31" s="176" t="s">
        <v>7</v>
      </c>
      <c r="B31" s="177" t="s">
        <v>10</v>
      </c>
      <c r="C31" s="19"/>
      <c r="D31" s="150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A32" s="176"/>
      <c r="B32" s="177"/>
      <c r="C32" s="21"/>
      <c r="D32" s="129"/>
    </row>
    <row r="33" spans="1:16" x14ac:dyDescent="0.25">
      <c r="A33" s="176"/>
      <c r="B33" s="177"/>
      <c r="C33" s="22" t="s">
        <v>31</v>
      </c>
      <c r="D33" s="129"/>
    </row>
    <row r="34" spans="1:16" ht="45" x14ac:dyDescent="0.25">
      <c r="A34" s="176"/>
      <c r="B34" s="177"/>
      <c r="C34" s="23" t="str">
        <f>SAMLET!C34</f>
        <v>Mindre indtægter fra billetter og kontrolafgifter for flextrafik i forhold til det budgetterede for 2022 som følge af COVID-19</v>
      </c>
      <c r="D34" s="123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ht="30" x14ac:dyDescent="0.25">
      <c r="A35" s="176"/>
      <c r="B35" s="177"/>
      <c r="C35" s="23" t="str">
        <f>SAMLET!C35</f>
        <v>Merudgifter til flextrafik, som følger direkte af COVID-19, fx solo-kørsel</v>
      </c>
      <c r="D35" s="123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ht="30" x14ac:dyDescent="0.25">
      <c r="A36" s="176"/>
      <c r="B36" s="177"/>
      <c r="C36" s="23" t="str">
        <f>SAMLET!C36</f>
        <v>Modgående mindreudgifter ved reduceret drift for flextrafik i forhold til det budgetterede for 2022</v>
      </c>
      <c r="D36" s="130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s="1" customFormat="1" ht="15.75" thickBot="1" x14ac:dyDescent="0.3">
      <c r="A37" s="176"/>
      <c r="B37" s="177"/>
      <c r="C37" s="46" t="s">
        <v>4</v>
      </c>
      <c r="D37" s="112">
        <f t="shared" ref="D37" si="0">SUBTOTAL(9,D33:D36)</f>
        <v>0</v>
      </c>
      <c r="E37" s="11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ht="15.75" thickTop="1" x14ac:dyDescent="0.25">
      <c r="A38" s="26"/>
      <c r="B38" s="27"/>
      <c r="C38" s="19"/>
      <c r="D38" s="4"/>
    </row>
    <row r="39" spans="1:16" x14ac:dyDescent="0.25">
      <c r="A39" s="47"/>
      <c r="B39" s="48"/>
      <c r="C39" s="31"/>
      <c r="D39" s="102" t="s">
        <v>29</v>
      </c>
    </row>
    <row r="40" spans="1:16" x14ac:dyDescent="0.25">
      <c r="A40" s="178" t="s">
        <v>7</v>
      </c>
      <c r="B40" s="179" t="s">
        <v>11</v>
      </c>
      <c r="C40" s="32"/>
      <c r="D40" s="124"/>
      <c r="G40" s="49"/>
      <c r="H40" s="49"/>
      <c r="I40" s="49"/>
      <c r="J40" s="49"/>
      <c r="K40" s="49"/>
      <c r="L40" s="49"/>
      <c r="M40" s="49"/>
      <c r="N40" s="49"/>
      <c r="O40" s="49"/>
      <c r="P40" s="49"/>
    </row>
    <row r="41" spans="1:16" x14ac:dyDescent="0.25">
      <c r="A41" s="178"/>
      <c r="B41" s="179"/>
      <c r="C41" s="33"/>
      <c r="D41" s="125"/>
    </row>
    <row r="42" spans="1:16" x14ac:dyDescent="0.25">
      <c r="A42" s="178"/>
      <c r="B42" s="179"/>
      <c r="C42" s="34" t="s">
        <v>31</v>
      </c>
      <c r="D42" s="125"/>
    </row>
    <row r="43" spans="1:16" ht="45" x14ac:dyDescent="0.25">
      <c r="A43" s="178"/>
      <c r="B43" s="179"/>
      <c r="C43" s="36" t="str">
        <f>SAMLET!C43</f>
        <v>Mindre indtægter fra billetter og kontrolafgifter for flextrafik i forhold til det budgetterede for 2022 som følge af COVID-19</v>
      </c>
      <c r="D43" s="126"/>
      <c r="G43" s="49"/>
      <c r="H43" s="49"/>
      <c r="I43" s="49"/>
      <c r="J43" s="49"/>
      <c r="K43" s="49"/>
      <c r="L43" s="49"/>
      <c r="M43" s="49"/>
      <c r="N43" s="49"/>
      <c r="O43" s="49"/>
      <c r="P43" s="49"/>
    </row>
    <row r="44" spans="1:16" ht="30" x14ac:dyDescent="0.25">
      <c r="A44" s="178"/>
      <c r="B44" s="179"/>
      <c r="C44" s="36" t="str">
        <f>SAMLET!C44</f>
        <v>Merudgifter til flextrafik, som følger direkte af COVID-19, fx solo-kørsel</v>
      </c>
      <c r="D44" s="126"/>
      <c r="G44" s="49"/>
      <c r="H44" s="49"/>
      <c r="I44" s="49"/>
      <c r="J44" s="49"/>
      <c r="K44" s="49"/>
      <c r="L44" s="49"/>
      <c r="M44" s="49"/>
      <c r="N44" s="49"/>
      <c r="O44" s="49"/>
      <c r="P44" s="49"/>
    </row>
    <row r="45" spans="1:16" ht="30" x14ac:dyDescent="0.25">
      <c r="A45" s="178"/>
      <c r="B45" s="179"/>
      <c r="C45" s="36" t="str">
        <f>SAMLET!C45</f>
        <v>Modgående mindreudgifter ved reduceret drift for flextrafik i forhold til det budgetterede for 2022</v>
      </c>
      <c r="D45" s="131"/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16" s="1" customFormat="1" ht="15.75" thickBot="1" x14ac:dyDescent="0.3">
      <c r="A46" s="178"/>
      <c r="B46" s="179"/>
      <c r="C46" s="50" t="s">
        <v>4</v>
      </c>
      <c r="D46" s="115">
        <f>SUBTOTAL(9,D43:D45)</f>
        <v>0</v>
      </c>
      <c r="E46" s="11"/>
      <c r="G46" s="49"/>
      <c r="H46" s="49"/>
      <c r="I46" s="49"/>
      <c r="J46" s="49"/>
      <c r="K46" s="49"/>
      <c r="L46" s="49"/>
      <c r="M46" s="49"/>
      <c r="N46" s="49"/>
      <c r="O46" s="49"/>
      <c r="P46" s="49"/>
    </row>
    <row r="47" spans="1:16" ht="15.75" thickTop="1" x14ac:dyDescent="0.25">
      <c r="A47" s="42"/>
      <c r="B47" s="43"/>
      <c r="C47" s="32"/>
      <c r="D47" s="5"/>
    </row>
    <row r="48" spans="1:16" x14ac:dyDescent="0.25">
      <c r="A48" s="16"/>
      <c r="B48" s="17"/>
      <c r="C48" s="18"/>
      <c r="D48" s="101" t="s">
        <v>29</v>
      </c>
    </row>
    <row r="49" spans="1:5" x14ac:dyDescent="0.25">
      <c r="A49" s="176" t="s">
        <v>7</v>
      </c>
      <c r="B49" s="177" t="s">
        <v>17</v>
      </c>
      <c r="C49" s="19"/>
      <c r="D49" s="132"/>
    </row>
    <row r="50" spans="1:5" x14ac:dyDescent="0.25">
      <c r="A50" s="176"/>
      <c r="B50" s="177"/>
      <c r="C50" s="21"/>
      <c r="D50" s="133"/>
    </row>
    <row r="51" spans="1:5" x14ac:dyDescent="0.25">
      <c r="A51" s="176"/>
      <c r="B51" s="177"/>
      <c r="C51" s="22" t="s">
        <v>31</v>
      </c>
      <c r="D51" s="133"/>
    </row>
    <row r="52" spans="1:5" ht="45" x14ac:dyDescent="0.25">
      <c r="A52" s="176"/>
      <c r="B52" s="177"/>
      <c r="C52" s="23" t="str">
        <f>SAMLET!C52</f>
        <v>Mindre indtægter fra billetter og kontrolafgifter for flextrafik i forhold til det budgetterede for 2022 som følge af COVID-19</v>
      </c>
      <c r="D52" s="134"/>
    </row>
    <row r="53" spans="1:5" ht="30" x14ac:dyDescent="0.25">
      <c r="A53" s="176"/>
      <c r="B53" s="177"/>
      <c r="C53" s="23" t="str">
        <f>SAMLET!C53</f>
        <v>Merudgifter til flextrafik, som følger direkte af COVID-19, fx solo-kørsel</v>
      </c>
      <c r="D53" s="134"/>
    </row>
    <row r="54" spans="1:5" ht="30" x14ac:dyDescent="0.25">
      <c r="A54" s="176"/>
      <c r="B54" s="177"/>
      <c r="C54" s="23" t="str">
        <f>SAMLET!C54</f>
        <v>Modgående mindreudgifter ved reduceret drift for flextrafik i forhold til det budgetterede for 2022</v>
      </c>
      <c r="D54" s="134"/>
    </row>
    <row r="55" spans="1:5" s="1" customFormat="1" ht="15.75" thickBot="1" x14ac:dyDescent="0.3">
      <c r="A55" s="176"/>
      <c r="B55" s="177"/>
      <c r="C55" s="46" t="s">
        <v>4</v>
      </c>
      <c r="D55" s="117">
        <f>SUBTOTAL(9,D52:D54)</f>
        <v>0</v>
      </c>
      <c r="E55" s="11"/>
    </row>
    <row r="56" spans="1:5" ht="15.75" thickTop="1" x14ac:dyDescent="0.25">
      <c r="A56" s="26"/>
      <c r="B56" s="27"/>
      <c r="C56" s="19"/>
      <c r="D56" s="4"/>
    </row>
    <row r="57" spans="1:5" x14ac:dyDescent="0.25">
      <c r="A57" s="47"/>
      <c r="B57" s="48"/>
      <c r="C57" s="31"/>
      <c r="D57" s="102" t="s">
        <v>29</v>
      </c>
    </row>
    <row r="58" spans="1:5" x14ac:dyDescent="0.25">
      <c r="A58" s="178" t="s">
        <v>7</v>
      </c>
      <c r="B58" s="179" t="s">
        <v>18</v>
      </c>
      <c r="C58" s="32"/>
      <c r="D58" s="151"/>
    </row>
    <row r="59" spans="1:5" x14ac:dyDescent="0.25">
      <c r="A59" s="178"/>
      <c r="B59" s="179"/>
      <c r="C59" s="33"/>
      <c r="D59" s="152"/>
    </row>
    <row r="60" spans="1:5" x14ac:dyDescent="0.25">
      <c r="A60" s="178"/>
      <c r="B60" s="179"/>
      <c r="C60" s="34" t="s">
        <v>31</v>
      </c>
      <c r="D60" s="152"/>
    </row>
    <row r="61" spans="1:5" ht="45" x14ac:dyDescent="0.25">
      <c r="A61" s="178"/>
      <c r="B61" s="179"/>
      <c r="C61" s="108" t="str">
        <f>SAMLET!C52</f>
        <v>Mindre indtægter fra billetter og kontrolafgifter for flextrafik i forhold til det budgetterede for 2022 som følge af COVID-19</v>
      </c>
      <c r="D61" s="153"/>
    </row>
    <row r="62" spans="1:5" ht="30" x14ac:dyDescent="0.25">
      <c r="A62" s="178"/>
      <c r="B62" s="179"/>
      <c r="C62" s="108" t="str">
        <f>SAMLET!C53</f>
        <v>Merudgifter til flextrafik, som følger direkte af COVID-19, fx solo-kørsel</v>
      </c>
      <c r="D62" s="153"/>
    </row>
    <row r="63" spans="1:5" ht="30" x14ac:dyDescent="0.25">
      <c r="A63" s="178"/>
      <c r="B63" s="179"/>
      <c r="C63" s="108" t="str">
        <f>SAMLET!C54</f>
        <v>Modgående mindreudgifter ved reduceret drift for flextrafik i forhold til det budgetterede for 2022</v>
      </c>
      <c r="D63" s="153"/>
    </row>
    <row r="64" spans="1:5" s="1" customFormat="1" ht="15.75" thickBot="1" x14ac:dyDescent="0.3">
      <c r="A64" s="178"/>
      <c r="B64" s="179"/>
      <c r="C64" s="50" t="s">
        <v>4</v>
      </c>
      <c r="D64" s="115">
        <f>SUBTOTAL(9,D61:D63)</f>
        <v>0</v>
      </c>
      <c r="E64" s="11"/>
    </row>
    <row r="65" spans="1:5" ht="15.75" thickTop="1" x14ac:dyDescent="0.25">
      <c r="A65" s="42"/>
      <c r="B65" s="43"/>
      <c r="C65" s="32"/>
      <c r="D65" s="5"/>
    </row>
    <row r="66" spans="1:5" x14ac:dyDescent="0.25">
      <c r="A66" s="68"/>
      <c r="B66" s="71"/>
      <c r="C66" s="21"/>
      <c r="D66" s="101" t="s">
        <v>29</v>
      </c>
    </row>
    <row r="67" spans="1:5" ht="15" customHeight="1" x14ac:dyDescent="0.25">
      <c r="A67" s="202" t="s">
        <v>12</v>
      </c>
      <c r="B67" s="177" t="s">
        <v>13</v>
      </c>
      <c r="C67" s="22" t="s">
        <v>31</v>
      </c>
      <c r="D67" s="7"/>
    </row>
    <row r="68" spans="1:5" ht="45" x14ac:dyDescent="0.25">
      <c r="A68" s="202"/>
      <c r="B68" s="177"/>
      <c r="C68" s="45" t="str">
        <f>SAMLET!C59</f>
        <v>Trafikselskabernes merudgifter forbundet med kommunikation vedr. COVID-19 hensigtsmæssig 
adfærd</v>
      </c>
      <c r="D68" s="123"/>
    </row>
    <row r="69" spans="1:5" ht="15.75" thickBot="1" x14ac:dyDescent="0.3">
      <c r="A69" s="202"/>
      <c r="B69" s="177"/>
      <c r="C69" s="46" t="s">
        <v>4</v>
      </c>
      <c r="D69" s="112">
        <f>SUBTOTAL(9,D68:D68)</f>
        <v>0</v>
      </c>
    </row>
    <row r="70" spans="1:5" ht="15.75" thickTop="1" x14ac:dyDescent="0.25">
      <c r="A70" s="80"/>
      <c r="B70" s="81"/>
      <c r="C70" s="21"/>
      <c r="D70" s="79"/>
    </row>
    <row r="71" spans="1:5" x14ac:dyDescent="0.25">
      <c r="A71" s="47"/>
      <c r="B71" s="48"/>
      <c r="C71" s="31"/>
      <c r="D71" s="102" t="s">
        <v>29</v>
      </c>
    </row>
    <row r="72" spans="1:5" s="14" customFormat="1" ht="30" customHeight="1" x14ac:dyDescent="0.25">
      <c r="A72" s="201" t="s">
        <v>9</v>
      </c>
      <c r="B72" s="82"/>
      <c r="C72" s="83"/>
      <c r="D72" s="154"/>
      <c r="E72" s="11"/>
    </row>
    <row r="73" spans="1:5" x14ac:dyDescent="0.25">
      <c r="A73" s="201"/>
      <c r="B73" s="82"/>
      <c r="C73" s="33"/>
      <c r="D73" s="113"/>
    </row>
    <row r="74" spans="1:5" x14ac:dyDescent="0.25">
      <c r="A74" s="201"/>
      <c r="B74" s="82"/>
      <c r="C74" s="34" t="s">
        <v>31</v>
      </c>
      <c r="D74" s="113"/>
    </row>
    <row r="75" spans="1:5" ht="45" x14ac:dyDescent="0.25">
      <c r="A75" s="201"/>
      <c r="B75" s="82"/>
      <c r="C75" s="108" t="str">
        <f>SAMLET!C66</f>
        <v>Mindreindtægter fra billetter og kontrolafgifter for bus, bane og flextrafik i forhold til det budget-
terede for 2022 som følge af COVID-19</v>
      </c>
      <c r="D75" s="153">
        <f>D10+D22+D34+D43+D52+D61</f>
        <v>0</v>
      </c>
    </row>
    <row r="76" spans="1:5" ht="73.5" customHeight="1" x14ac:dyDescent="0.25">
      <c r="A76" s="201"/>
      <c r="B76" s="82"/>
      <c r="C76" s="108" t="str">
        <f>SAMLET!C67</f>
        <v>Merudgifter til indsættelse af ekstrakapacitet for at sikre afstand mellem passagererne, under 
forudsætning af, at der er gældende statslige opfordringer om indsættelse heraf som følge af 
COVID-19</v>
      </c>
      <c r="D76" s="153">
        <f>D11+D23</f>
        <v>0</v>
      </c>
    </row>
    <row r="77" spans="1:5" ht="45" x14ac:dyDescent="0.25">
      <c r="A77" s="201"/>
      <c r="B77" s="82"/>
      <c r="C77" s="108" t="str">
        <f>SAMLET!C68</f>
        <v>Merudgifter til eventuelle værnemidler samt rengøring af busser, flexbiler og chaufførlokaler, der 
følger direkte af COVID-19</v>
      </c>
      <c r="D77" s="153">
        <f>D12+D24</f>
        <v>0</v>
      </c>
    </row>
    <row r="78" spans="1:5" ht="30" x14ac:dyDescent="0.25">
      <c r="A78" s="201"/>
      <c r="B78" s="82"/>
      <c r="C78" s="108" t="str">
        <f>SAMLET!C69</f>
        <v>Merudgifter til solo-kørsel i flextrafik, som følger direkte af COVID-19</v>
      </c>
      <c r="D78" s="153">
        <f>D35+D44+D53+D62</f>
        <v>0</v>
      </c>
    </row>
    <row r="79" spans="1:5" ht="38.25" customHeight="1" x14ac:dyDescent="0.25">
      <c r="A79" s="201"/>
      <c r="B79" s="82"/>
      <c r="C79" s="108" t="str">
        <f>SAMLET!C70</f>
        <v>Trafikselskabernes merudgifter forbundet med kommunikation vedr. COVID-19 hensigtsmæssig adfærd</v>
      </c>
      <c r="D79" s="153">
        <f>D13+D25+D68</f>
        <v>0</v>
      </c>
    </row>
    <row r="80" spans="1:5" ht="45" x14ac:dyDescent="0.25">
      <c r="A80" s="201"/>
      <c r="B80" s="82"/>
      <c r="C80" s="108" t="str">
        <f>SAMLET!C71</f>
        <v>Merudgifter forbundet med såkaldt "crowd control" ved stoppesteder og knudepunkter, som følger direkte af COVID-19</v>
      </c>
      <c r="D80" s="153">
        <f>D14+D26</f>
        <v>0</v>
      </c>
    </row>
    <row r="81" spans="1:6" ht="30" x14ac:dyDescent="0.25">
      <c r="A81" s="201"/>
      <c r="B81" s="82"/>
      <c r="C81" s="108" t="str">
        <f>SAMLET!C72</f>
        <v>Modgående mindreudgifter ved reduceret drift for bus, bane og flextrafik i forhold til det budgetterede for 2022</v>
      </c>
      <c r="D81" s="153">
        <f>D15+D27+D36+D45+D54+D63</f>
        <v>0</v>
      </c>
    </row>
    <row r="82" spans="1:6" s="1" customFormat="1" x14ac:dyDescent="0.25">
      <c r="A82" s="201"/>
      <c r="B82" s="84"/>
      <c r="C82" s="37" t="s">
        <v>9</v>
      </c>
      <c r="D82" s="114">
        <f>SUBTOTAL(9,D75:D81)</f>
        <v>0</v>
      </c>
      <c r="E82" s="11"/>
    </row>
    <row r="83" spans="1:6" s="1" customFormat="1" x14ac:dyDescent="0.25">
      <c r="A83" s="85"/>
      <c r="B83" s="84"/>
      <c r="C83" s="41"/>
      <c r="D83" s="127"/>
      <c r="E83" s="11"/>
    </row>
    <row r="84" spans="1:6" x14ac:dyDescent="0.25">
      <c r="A84" s="42"/>
      <c r="B84" s="43"/>
      <c r="C84" s="32"/>
      <c r="D84" s="128"/>
    </row>
    <row r="85" spans="1:6" x14ac:dyDescent="0.25">
      <c r="A85" s="180"/>
      <c r="B85" s="180"/>
      <c r="C85" s="180"/>
      <c r="D85" s="145"/>
    </row>
    <row r="86" spans="1:6" x14ac:dyDescent="0.25">
      <c r="C86" s="56" t="s">
        <v>14</v>
      </c>
      <c r="D86" s="139">
        <f>ROUND(SUM(D7:D70)-SUM(D75:D81)-D16-D28-D37-D46-D55-D64-D69,1)</f>
        <v>0</v>
      </c>
    </row>
    <row r="88" spans="1:6" x14ac:dyDescent="0.25">
      <c r="A88" s="74" t="s">
        <v>39</v>
      </c>
      <c r="B88" s="75"/>
      <c r="C88" s="76"/>
      <c r="D88" s="74" t="s">
        <v>32</v>
      </c>
      <c r="F88" s="175"/>
    </row>
    <row r="89" spans="1:6" ht="30" x14ac:dyDescent="0.25">
      <c r="A89" s="194" t="s">
        <v>2</v>
      </c>
      <c r="B89" s="199" t="s">
        <v>3</v>
      </c>
      <c r="C89" s="103" t="str">
        <f>C10</f>
        <v>Mindre indtægter fra billetter og kontrolafgifter for bus i forhold til det budgetterede som følge af COVID-19.</v>
      </c>
      <c r="D89" s="98"/>
    </row>
    <row r="90" spans="1:6" ht="60" x14ac:dyDescent="0.25">
      <c r="A90" s="194"/>
      <c r="B90" s="199"/>
      <c r="C90" s="103" t="str">
        <f>C11</f>
        <v>Merudgifter til indsættelse af ekstrakapacitet for at sikre afstand mellem passagererne, under forudsætning af, at der er gældende statslige opfordringer om indsættelse heraf som følge af COVID-19</v>
      </c>
      <c r="D90" s="98"/>
    </row>
    <row r="91" spans="1:6" ht="45" x14ac:dyDescent="0.25">
      <c r="A91" s="194"/>
      <c r="B91" s="197"/>
      <c r="C91" s="173" t="str">
        <f>C12</f>
        <v>Merudgifter til eventuelle værnemidler samt rengøring af busser og chaufførlokaler, der følger direkte af COVID-19</v>
      </c>
      <c r="D91" s="98"/>
    </row>
    <row r="92" spans="1:6" ht="45" x14ac:dyDescent="0.25">
      <c r="A92" s="194"/>
      <c r="B92" s="197"/>
      <c r="C92" s="104" t="str">
        <f>C25</f>
        <v>Trafikselskabernes merudgifter forbundet med kommunikation vedr. COVID-19 hensigtsmæssig 
adfærd</v>
      </c>
      <c r="D92" s="100"/>
    </row>
    <row r="93" spans="1:6" ht="45" x14ac:dyDescent="0.25">
      <c r="A93" s="194"/>
      <c r="B93" s="197"/>
      <c r="C93" s="103" t="str">
        <f>C14</f>
        <v>Merudgifter forbundet med såkaldt "crowd control" ved stoppesteder og knudepunkter, som følger direkte af COVID-19</v>
      </c>
      <c r="D93" s="100"/>
    </row>
    <row r="94" spans="1:6" ht="30" x14ac:dyDescent="0.25">
      <c r="A94" s="195"/>
      <c r="B94" s="198"/>
      <c r="C94" s="103" t="str">
        <f>C15</f>
        <v>Modgående mindreudgifter ved reduceret drift for bus i forhold til det budgetterede for 2022</v>
      </c>
      <c r="D94" s="98"/>
    </row>
    <row r="95" spans="1:6" ht="45" x14ac:dyDescent="0.25">
      <c r="A95" s="185" t="s">
        <v>5</v>
      </c>
      <c r="B95" s="191" t="s">
        <v>6</v>
      </c>
      <c r="C95" s="36" t="str">
        <f t="shared" ref="C95:C100" si="1">C22</f>
        <v>Mindre indtægter fra billetter og kontrolafgifter for bane i forhold til det budgetterede for 2022 som følge af COVID-19</v>
      </c>
      <c r="D95" s="99"/>
    </row>
    <row r="96" spans="1:6" ht="75" x14ac:dyDescent="0.25">
      <c r="A96" s="186"/>
      <c r="B96" s="192"/>
      <c r="C96" s="36" t="str">
        <f t="shared" si="1"/>
        <v>Merudgifter til indsættelse af ekstrakapacitet for at sikre afstand mellem passagererne, under 
forudsætning af, at der er gældende statslige opfordringer om indsættelse heraf som følge af 
COVID-19</v>
      </c>
      <c r="D96" s="99"/>
    </row>
    <row r="97" spans="1:4" ht="45" x14ac:dyDescent="0.25">
      <c r="A97" s="186"/>
      <c r="B97" s="192"/>
      <c r="C97" s="105" t="str">
        <f t="shared" si="1"/>
        <v>Merudgifter til eventuelle værnemidler samt rengøring af busser, flexbiler og chaufførlokaler, der 
følger direkte af COVID-19</v>
      </c>
      <c r="D97" s="99"/>
    </row>
    <row r="98" spans="1:4" ht="45" x14ac:dyDescent="0.25">
      <c r="A98" s="186"/>
      <c r="B98" s="192"/>
      <c r="C98" s="36" t="str">
        <f t="shared" si="1"/>
        <v>Trafikselskabernes merudgifter forbundet med kommunikation vedr. COVID-19 hensigtsmæssig 
adfærd</v>
      </c>
      <c r="D98" s="99"/>
    </row>
    <row r="99" spans="1:4" ht="45" x14ac:dyDescent="0.25">
      <c r="A99" s="186"/>
      <c r="B99" s="192"/>
      <c r="C99" s="36" t="str">
        <f t="shared" si="1"/>
        <v>Merudgifter forbundet med såkaldt ”crowd control” ved stoppesteder og knudepunkter, som 
følger direkte af COVID-19</v>
      </c>
      <c r="D99" s="99"/>
    </row>
    <row r="100" spans="1:4" ht="30" x14ac:dyDescent="0.25">
      <c r="A100" s="186"/>
      <c r="B100" s="192"/>
      <c r="C100" s="36" t="str">
        <f t="shared" si="1"/>
        <v>Modgående mindreudgifter ved reduceret drift for  bane i forhold til det budgetterede for 2022</v>
      </c>
      <c r="D100" s="99"/>
    </row>
    <row r="101" spans="1:4" ht="66" customHeight="1" x14ac:dyDescent="0.25">
      <c r="A101" s="193" t="s">
        <v>7</v>
      </c>
      <c r="B101" s="196" t="s">
        <v>16</v>
      </c>
      <c r="C101" s="103" t="str">
        <f>C34</f>
        <v>Mindre indtægter fra billetter og kontrolafgifter for flextrafik i forhold til det budgetterede for 2022 som følge af COVID-19</v>
      </c>
      <c r="D101" s="98"/>
    </row>
    <row r="102" spans="1:4" ht="43.5" customHeight="1" x14ac:dyDescent="0.25">
      <c r="A102" s="194"/>
      <c r="B102" s="197"/>
      <c r="C102" s="173" t="str">
        <f>C35</f>
        <v>Merudgifter til flextrafik, som følger direkte af COVID-19, fx solo-kørsel</v>
      </c>
      <c r="D102" s="98"/>
    </row>
    <row r="103" spans="1:4" ht="69.75" customHeight="1" x14ac:dyDescent="0.25">
      <c r="A103" s="195"/>
      <c r="B103" s="198"/>
      <c r="C103" s="103" t="str">
        <f>C36</f>
        <v>Modgående mindreudgifter ved reduceret drift for flextrafik i forhold til det budgetterede for 2022</v>
      </c>
      <c r="D103" s="98"/>
    </row>
    <row r="104" spans="1:4" ht="45" x14ac:dyDescent="0.25">
      <c r="A104" s="185" t="s">
        <v>7</v>
      </c>
      <c r="B104" s="188" t="s">
        <v>8</v>
      </c>
      <c r="C104" s="105" t="str">
        <f>C52</f>
        <v>Mindre indtægter fra billetter og kontrolafgifter for flextrafik i forhold til det budgetterede for 2022 som følge af COVID-19</v>
      </c>
      <c r="D104" s="99"/>
    </row>
    <row r="105" spans="1:4" ht="42.75" customHeight="1" x14ac:dyDescent="0.25">
      <c r="A105" s="186"/>
      <c r="B105" s="189"/>
      <c r="C105" s="105" t="str">
        <f>C53</f>
        <v>Merudgifter til flextrafik, som følger direkte af COVID-19, fx solo-kørsel</v>
      </c>
      <c r="D105" s="99"/>
    </row>
    <row r="106" spans="1:4" ht="73.5" customHeight="1" x14ac:dyDescent="0.25">
      <c r="A106" s="187"/>
      <c r="B106" s="190"/>
      <c r="C106" s="105" t="str">
        <f>C54</f>
        <v>Modgående mindreudgifter ved reduceret drift for flextrafik i forhold til det budgetterede for 2022</v>
      </c>
      <c r="D106" s="99"/>
    </row>
    <row r="107" spans="1:4" ht="45" x14ac:dyDescent="0.25">
      <c r="A107" s="77" t="s">
        <v>12</v>
      </c>
      <c r="B107" s="78" t="s">
        <v>13</v>
      </c>
      <c r="C107" s="107" t="str">
        <f>C68</f>
        <v>Trafikselskabernes merudgifter forbundet med kommunikation vedr. COVID-19 hensigtsmæssig 
adfærd</v>
      </c>
      <c r="D107" s="98"/>
    </row>
    <row r="110" spans="1:4" x14ac:dyDescent="0.25">
      <c r="C110" s="1"/>
    </row>
    <row r="111" spans="1:4" x14ac:dyDescent="0.25">
      <c r="C111" s="1"/>
    </row>
    <row r="113" spans="3:3" x14ac:dyDescent="0.25">
      <c r="C113" s="11"/>
    </row>
    <row r="114" spans="3:3" x14ac:dyDescent="0.25">
      <c r="C114" s="11"/>
    </row>
    <row r="115" spans="3:3" x14ac:dyDescent="0.25">
      <c r="C115" s="11"/>
    </row>
    <row r="116" spans="3:3" x14ac:dyDescent="0.25">
      <c r="C116" s="11"/>
    </row>
    <row r="117" spans="3:3" x14ac:dyDescent="0.25">
      <c r="C117" s="11"/>
    </row>
    <row r="118" spans="3:3" x14ac:dyDescent="0.25">
      <c r="C118" s="1"/>
    </row>
    <row r="119" spans="3:3" x14ac:dyDescent="0.25">
      <c r="C119" s="1"/>
    </row>
    <row r="120" spans="3:3" x14ac:dyDescent="0.25">
      <c r="C120" s="86"/>
    </row>
    <row r="121" spans="3:3" x14ac:dyDescent="0.25">
      <c r="C121" s="11"/>
    </row>
    <row r="122" spans="3:3" x14ac:dyDescent="0.25">
      <c r="C122" s="11"/>
    </row>
    <row r="123" spans="3:3" x14ac:dyDescent="0.25">
      <c r="C123" s="11"/>
    </row>
    <row r="124" spans="3:3" x14ac:dyDescent="0.25">
      <c r="C124" s="11"/>
    </row>
    <row r="125" spans="3:3" x14ac:dyDescent="0.25">
      <c r="C125" s="11"/>
    </row>
    <row r="126" spans="3:3" x14ac:dyDescent="0.25">
      <c r="C126" s="11"/>
    </row>
  </sheetData>
  <sheetProtection formatColumns="0" formatRows="0"/>
  <mergeCells count="24">
    <mergeCell ref="A7:A16"/>
    <mergeCell ref="B7:B16"/>
    <mergeCell ref="A31:A37"/>
    <mergeCell ref="B31:B37"/>
    <mergeCell ref="A19:A28"/>
    <mergeCell ref="B19:B28"/>
    <mergeCell ref="A40:A46"/>
    <mergeCell ref="B40:B46"/>
    <mergeCell ref="A58:A64"/>
    <mergeCell ref="B58:B64"/>
    <mergeCell ref="A67:A69"/>
    <mergeCell ref="B67:B69"/>
    <mergeCell ref="A104:A106"/>
    <mergeCell ref="B104:B106"/>
    <mergeCell ref="A101:A103"/>
    <mergeCell ref="B101:B103"/>
    <mergeCell ref="A49:A55"/>
    <mergeCell ref="B49:B55"/>
    <mergeCell ref="A72:A82"/>
    <mergeCell ref="A85:C85"/>
    <mergeCell ref="A89:A94"/>
    <mergeCell ref="B89:B94"/>
    <mergeCell ref="A95:A100"/>
    <mergeCell ref="B95:B100"/>
  </mergeCells>
  <pageMargins left="0.23622047244094491" right="0.23622047244094491" top="0.74803149606299213" bottom="0.74803149606299213" header="0.31496062992125984" footer="0.31496062992125984"/>
  <pageSetup paperSize="9" scale="70" fitToWidth="0" fitToHeight="0" orientation="landscape" r:id="rId1"/>
  <headerFooter>
    <oddFooter>&amp;RSide &amp;P af &amp;N</oddFooter>
  </headerFooter>
  <rowBreaks count="3" manualBreakCount="3">
    <brk id="38" max="16" man="1"/>
    <brk id="70" max="16" man="1"/>
    <brk id="8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D9B8D-70DB-4085-9306-94FD7AC54EC2}">
  <sheetPr>
    <tabColor rgb="FF92D050"/>
  </sheetPr>
  <dimension ref="A1:Q97"/>
  <sheetViews>
    <sheetView zoomScale="80" zoomScaleNormal="80" workbookViewId="0">
      <pane xSplit="3" ySplit="5" topLeftCell="D59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8.28515625" style="11" customWidth="1"/>
    <col min="2" max="2" width="24.7109375" style="11" customWidth="1"/>
    <col min="3" max="3" width="52.140625" style="12" customWidth="1"/>
    <col min="4" max="4" width="27.42578125" style="11" bestFit="1" customWidth="1"/>
    <col min="5" max="5" width="10.85546875" style="11" customWidth="1"/>
    <col min="6" max="16384" width="9.140625" style="11"/>
  </cols>
  <sheetData>
    <row r="1" spans="1:5" x14ac:dyDescent="0.25">
      <c r="A1" s="1" t="str">
        <f>+SAMLET!A1</f>
        <v>Opgørelse af konsekvenser ved COVID-19 - opgørelse for 2022 OMFATTER ALENE JANUAR OG FEBRUAR MÅNED</v>
      </c>
      <c r="D1" s="15"/>
    </row>
    <row r="2" spans="1:5" x14ac:dyDescent="0.25">
      <c r="A2" s="1" t="s">
        <v>22</v>
      </c>
    </row>
    <row r="3" spans="1:5" ht="7.5" customHeight="1" x14ac:dyDescent="0.25">
      <c r="A3" s="1"/>
    </row>
    <row r="4" spans="1:5" s="1" customFormat="1" x14ac:dyDescent="0.25">
      <c r="A4" s="57"/>
      <c r="B4" s="58"/>
      <c r="C4" s="59"/>
      <c r="D4" s="60"/>
      <c r="E4" s="11"/>
    </row>
    <row r="5" spans="1:5" x14ac:dyDescent="0.25">
      <c r="A5" s="62" t="s">
        <v>0</v>
      </c>
      <c r="B5" s="63" t="s">
        <v>1</v>
      </c>
      <c r="C5" s="64"/>
      <c r="D5" s="65" t="s">
        <v>33</v>
      </c>
    </row>
    <row r="6" spans="1:5" x14ac:dyDescent="0.25">
      <c r="A6" s="16"/>
      <c r="B6" s="17"/>
      <c r="C6" s="18"/>
      <c r="D6" s="101" t="s">
        <v>29</v>
      </c>
    </row>
    <row r="7" spans="1:5" x14ac:dyDescent="0.25">
      <c r="A7" s="176" t="s">
        <v>2</v>
      </c>
      <c r="B7" s="177" t="s">
        <v>3</v>
      </c>
      <c r="C7" s="19"/>
      <c r="D7" s="121"/>
    </row>
    <row r="8" spans="1:5" x14ac:dyDescent="0.25">
      <c r="A8" s="176"/>
      <c r="B8" s="177"/>
      <c r="C8" s="21"/>
      <c r="D8" s="122"/>
    </row>
    <row r="9" spans="1:5" x14ac:dyDescent="0.25">
      <c r="A9" s="176"/>
      <c r="B9" s="177"/>
      <c r="C9" s="22" t="s">
        <v>31</v>
      </c>
      <c r="D9" s="122"/>
    </row>
    <row r="10" spans="1:5" ht="30" x14ac:dyDescent="0.25">
      <c r="A10" s="176"/>
      <c r="B10" s="177"/>
      <c r="C10" s="23" t="str">
        <f>SAMLET!C10</f>
        <v>Mindre indtægter fra billetter og kontrolafgifter for bus i forhold til det budgetterede som følge af COVID-19.</v>
      </c>
      <c r="D10" s="123"/>
    </row>
    <row r="11" spans="1:5" ht="60" x14ac:dyDescent="0.25">
      <c r="A11" s="176"/>
      <c r="B11" s="177"/>
      <c r="C11" s="23" t="str">
        <f>SAMLET!C11</f>
        <v>Merudgifter til indsættelse af ekstrakapacitet for at sikre afstand mellem passagererne, under forudsætning af, at der er gældende statslige opfordringer om indsættelse heraf som følge af COVID-19</v>
      </c>
      <c r="D11" s="123"/>
    </row>
    <row r="12" spans="1:5" ht="45" x14ac:dyDescent="0.25">
      <c r="A12" s="176"/>
      <c r="B12" s="177"/>
      <c r="C12" s="23" t="str">
        <f>SAMLET!C12</f>
        <v>Merudgifter til eventuelle værnemidler samt rengøring af busser og chaufførlokaler, der følger direkte af COVID-19</v>
      </c>
      <c r="D12" s="123"/>
    </row>
    <row r="13" spans="1:5" ht="30" x14ac:dyDescent="0.25">
      <c r="A13" s="176"/>
      <c r="B13" s="177"/>
      <c r="C13" s="23" t="str">
        <f>SAMLET!C13</f>
        <v>Trafikselskabernes merudgifter forbundet med kommunikation vedr. COVID-19 hensigtsmæssig adfærd</v>
      </c>
      <c r="D13" s="123"/>
    </row>
    <row r="14" spans="1:5" ht="45" x14ac:dyDescent="0.25">
      <c r="A14" s="176"/>
      <c r="B14" s="177"/>
      <c r="C14" s="23" t="str">
        <f>SAMLET!C14</f>
        <v>Merudgifter forbundet med såkaldt "crowd control" ved stoppesteder og knudepunkter, som følger direkte af COVID-19</v>
      </c>
      <c r="D14" s="123"/>
    </row>
    <row r="15" spans="1:5" ht="30" x14ac:dyDescent="0.25">
      <c r="A15" s="176"/>
      <c r="B15" s="177"/>
      <c r="C15" s="23" t="str">
        <f>SAMLET!C15</f>
        <v>Modgående mindreudgifter ved reduceret drift for bus i forhold til det budgetterede for 2022</v>
      </c>
      <c r="D15" s="123"/>
    </row>
    <row r="16" spans="1:5" x14ac:dyDescent="0.25">
      <c r="A16" s="176"/>
      <c r="B16" s="177"/>
      <c r="C16" s="24" t="s">
        <v>4</v>
      </c>
      <c r="D16" s="109">
        <f>SUBTOTAL(9,D10:D15)</f>
        <v>0</v>
      </c>
    </row>
    <row r="17" spans="1:17" x14ac:dyDescent="0.25">
      <c r="A17" s="26"/>
      <c r="B17" s="27"/>
      <c r="C17" s="28"/>
      <c r="D17" s="4"/>
    </row>
    <row r="18" spans="1:17" x14ac:dyDescent="0.25">
      <c r="A18" s="29"/>
      <c r="B18" s="30"/>
      <c r="C18" s="31"/>
      <c r="D18" s="102" t="s">
        <v>29</v>
      </c>
    </row>
    <row r="19" spans="1:17" x14ac:dyDescent="0.25">
      <c r="A19" s="178" t="s">
        <v>5</v>
      </c>
      <c r="B19" s="179" t="s">
        <v>6</v>
      </c>
      <c r="C19" s="32"/>
      <c r="D19" s="140"/>
    </row>
    <row r="20" spans="1:17" x14ac:dyDescent="0.25">
      <c r="A20" s="178"/>
      <c r="B20" s="179"/>
      <c r="C20" s="33"/>
      <c r="D20" s="141"/>
    </row>
    <row r="21" spans="1:17" x14ac:dyDescent="0.25">
      <c r="A21" s="178"/>
      <c r="B21" s="179"/>
      <c r="C21" s="34" t="s">
        <v>31</v>
      </c>
      <c r="D21" s="141"/>
    </row>
    <row r="22" spans="1:17" ht="45" x14ac:dyDescent="0.25">
      <c r="A22" s="178"/>
      <c r="B22" s="179"/>
      <c r="C22" s="36" t="str">
        <f>SAMLET!C22</f>
        <v>Mindre indtægter fra billetter og kontrolafgifter for bane i forhold til det budgetterede for 2022 som følge af COVID-19</v>
      </c>
      <c r="D22" s="135"/>
    </row>
    <row r="23" spans="1:17" ht="75" x14ac:dyDescent="0.25">
      <c r="A23" s="178"/>
      <c r="B23" s="179"/>
      <c r="C23" s="36" t="str">
        <f>SAMLET!C23</f>
        <v>Merudgifter til indsættelse af ekstrakapacitet for at sikre afstand mellem passagererne, under 
forudsætning af, at der er gældende statslige opfordringer om indsættelse heraf som følge af 
COVID-19</v>
      </c>
      <c r="D23" s="135"/>
    </row>
    <row r="24" spans="1:17" ht="45" x14ac:dyDescent="0.25">
      <c r="A24" s="178"/>
      <c r="B24" s="179"/>
      <c r="C24" s="36" t="str">
        <f>SAMLET!C24</f>
        <v>Merudgifter til eventuelle værnemidler samt rengøring af busser, flexbiler og chaufførlokaler, der 
følger direkte af COVID-19</v>
      </c>
      <c r="D24" s="135"/>
    </row>
    <row r="25" spans="1:17" ht="45" x14ac:dyDescent="0.25">
      <c r="A25" s="178"/>
      <c r="B25" s="179"/>
      <c r="C25" s="36" t="str">
        <f>SAMLET!C25</f>
        <v>Trafikselskabernes merudgifter forbundet med kommunikation vedr. COVID-19 hensigtsmæssig 
adfærd</v>
      </c>
      <c r="D25" s="135"/>
    </row>
    <row r="26" spans="1:17" ht="45" x14ac:dyDescent="0.25">
      <c r="A26" s="178"/>
      <c r="B26" s="179"/>
      <c r="C26" s="36" t="str">
        <f>SAMLET!C26</f>
        <v>Merudgifter forbundet med såkaldt ”crowd control” ved stoppesteder og knudepunkter, som 
følger direkte af COVID-19</v>
      </c>
      <c r="D26" s="135"/>
    </row>
    <row r="27" spans="1:17" ht="30" x14ac:dyDescent="0.25">
      <c r="A27" s="178"/>
      <c r="B27" s="179"/>
      <c r="C27" s="36" t="str">
        <f>SAMLET!C27</f>
        <v>Modgående mindreudgifter ved reduceret drift for  bane i forhold til det budgetterede for 2022</v>
      </c>
      <c r="D27" s="135"/>
    </row>
    <row r="28" spans="1:17" s="39" customFormat="1" x14ac:dyDescent="0.25">
      <c r="A28" s="178"/>
      <c r="B28" s="179"/>
      <c r="C28" s="37" t="s">
        <v>4</v>
      </c>
      <c r="D28" s="110">
        <f>SUBTOTAL(9,D22:D27)</f>
        <v>0</v>
      </c>
      <c r="E28" s="38"/>
    </row>
    <row r="29" spans="1:17" x14ac:dyDescent="0.25">
      <c r="A29" s="42"/>
      <c r="B29" s="43"/>
      <c r="C29" s="32"/>
      <c r="D29" s="5"/>
    </row>
    <row r="30" spans="1:17" x14ac:dyDescent="0.25">
      <c r="A30" s="16"/>
      <c r="B30" s="17"/>
      <c r="C30" s="18"/>
      <c r="D30" s="101" t="s">
        <v>29</v>
      </c>
    </row>
    <row r="31" spans="1:17" x14ac:dyDescent="0.25">
      <c r="A31" s="176" t="s">
        <v>7</v>
      </c>
      <c r="B31" s="177" t="s">
        <v>10</v>
      </c>
      <c r="C31" s="19"/>
      <c r="D31" s="121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x14ac:dyDescent="0.25">
      <c r="A32" s="176"/>
      <c r="B32" s="177"/>
      <c r="C32" s="21"/>
      <c r="D32" s="129"/>
    </row>
    <row r="33" spans="1:17" x14ac:dyDescent="0.25">
      <c r="A33" s="176"/>
      <c r="B33" s="177"/>
      <c r="C33" s="22" t="s">
        <v>31</v>
      </c>
      <c r="D33" s="129"/>
    </row>
    <row r="34" spans="1:17" ht="45" x14ac:dyDescent="0.25">
      <c r="A34" s="176"/>
      <c r="B34" s="177"/>
      <c r="C34" s="23" t="str">
        <f>SAMLET!C34</f>
        <v>Mindre indtægter fra billetter og kontrolafgifter for flextrafik i forhold til det budgetterede for 2022 som følge af COVID-19</v>
      </c>
      <c r="D34" s="12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30" x14ac:dyDescent="0.25">
      <c r="A35" s="176"/>
      <c r="B35" s="177"/>
      <c r="C35" s="23" t="str">
        <f>SAMLET!C35</f>
        <v>Merudgifter til flextrafik, som følger direkte af COVID-19, fx solo-kørsel</v>
      </c>
      <c r="D35" s="123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ht="30" x14ac:dyDescent="0.25">
      <c r="A36" s="176"/>
      <c r="B36" s="177"/>
      <c r="C36" s="23" t="str">
        <f>SAMLET!C36</f>
        <v>Modgående mindreudgifter ved reduceret drift for flextrafik i forhold til det budgetterede for 2022</v>
      </c>
      <c r="D36" s="130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s="1" customFormat="1" ht="15.75" thickBot="1" x14ac:dyDescent="0.3">
      <c r="A37" s="176"/>
      <c r="B37" s="177"/>
      <c r="C37" s="46" t="s">
        <v>4</v>
      </c>
      <c r="D37" s="112">
        <f t="shared" ref="D37" si="0">SUBTOTAL(9,D33:D36)</f>
        <v>0</v>
      </c>
      <c r="E37" s="11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ht="15.75" thickTop="1" x14ac:dyDescent="0.25">
      <c r="A38" s="26"/>
      <c r="B38" s="27"/>
      <c r="C38" s="19"/>
      <c r="D38" s="4"/>
    </row>
    <row r="39" spans="1:17" x14ac:dyDescent="0.25">
      <c r="A39" s="47"/>
      <c r="B39" s="48"/>
      <c r="C39" s="31"/>
      <c r="D39" s="102" t="s">
        <v>29</v>
      </c>
    </row>
    <row r="40" spans="1:17" x14ac:dyDescent="0.25">
      <c r="A40" s="178" t="s">
        <v>7</v>
      </c>
      <c r="B40" s="179" t="s">
        <v>11</v>
      </c>
      <c r="C40" s="32"/>
      <c r="D40" s="124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1:17" x14ac:dyDescent="0.25">
      <c r="A41" s="178"/>
      <c r="B41" s="179"/>
      <c r="C41" s="33"/>
      <c r="D41" s="125"/>
    </row>
    <row r="42" spans="1:17" x14ac:dyDescent="0.25">
      <c r="A42" s="178"/>
      <c r="B42" s="179"/>
      <c r="C42" s="34" t="s">
        <v>31</v>
      </c>
      <c r="D42" s="125"/>
    </row>
    <row r="43" spans="1:17" ht="45" x14ac:dyDescent="0.25">
      <c r="A43" s="178"/>
      <c r="B43" s="179"/>
      <c r="C43" s="36" t="str">
        <f>SAMLET!C43</f>
        <v>Mindre indtægter fra billetter og kontrolafgifter for flextrafik i forhold til det budgetterede for 2022 som følge af COVID-19</v>
      </c>
      <c r="D43" s="126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1:17" ht="30" x14ac:dyDescent="0.25">
      <c r="A44" s="178"/>
      <c r="B44" s="179"/>
      <c r="C44" s="36" t="str">
        <f>SAMLET!C44</f>
        <v>Merudgifter til flextrafik, som følger direkte af COVID-19, fx solo-kørsel</v>
      </c>
      <c r="D44" s="126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1:17" ht="30" x14ac:dyDescent="0.25">
      <c r="A45" s="178"/>
      <c r="B45" s="179"/>
      <c r="C45" s="36" t="str">
        <f>SAMLET!C45</f>
        <v>Modgående mindreudgifter ved reduceret drift for flextrafik i forhold til det budgetterede for 2022</v>
      </c>
      <c r="D45" s="131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1:17" s="1" customFormat="1" ht="15.75" thickBot="1" x14ac:dyDescent="0.3">
      <c r="A46" s="178"/>
      <c r="B46" s="179"/>
      <c r="C46" s="50" t="s">
        <v>4</v>
      </c>
      <c r="D46" s="115">
        <f>SUBTOTAL(9,D43:D45)</f>
        <v>0</v>
      </c>
      <c r="E46" s="11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1:17" ht="15.75" thickTop="1" x14ac:dyDescent="0.25">
      <c r="A47" s="42"/>
      <c r="B47" s="43"/>
      <c r="C47" s="32"/>
      <c r="D47" s="5"/>
    </row>
    <row r="48" spans="1:17" x14ac:dyDescent="0.25">
      <c r="A48" s="16"/>
      <c r="B48" s="17"/>
      <c r="C48" s="18"/>
      <c r="D48" s="101" t="s">
        <v>29</v>
      </c>
    </row>
    <row r="49" spans="1:5" x14ac:dyDescent="0.25">
      <c r="A49" s="176" t="s">
        <v>7</v>
      </c>
      <c r="B49" s="177" t="s">
        <v>8</v>
      </c>
      <c r="C49" s="19"/>
      <c r="D49" s="132"/>
    </row>
    <row r="50" spans="1:5" x14ac:dyDescent="0.25">
      <c r="A50" s="176"/>
      <c r="B50" s="177"/>
      <c r="C50" s="21"/>
      <c r="D50" s="133"/>
    </row>
    <row r="51" spans="1:5" x14ac:dyDescent="0.25">
      <c r="A51" s="176"/>
      <c r="B51" s="177"/>
      <c r="C51" s="22" t="s">
        <v>31</v>
      </c>
      <c r="D51" s="133"/>
    </row>
    <row r="52" spans="1:5" ht="45" x14ac:dyDescent="0.25">
      <c r="A52" s="176"/>
      <c r="B52" s="177"/>
      <c r="C52" s="23" t="str">
        <f>SAMLET!C52</f>
        <v>Mindre indtægter fra billetter og kontrolafgifter for flextrafik i forhold til det budgetterede for 2022 som følge af COVID-19</v>
      </c>
      <c r="D52" s="134"/>
    </row>
    <row r="53" spans="1:5" ht="30" x14ac:dyDescent="0.25">
      <c r="A53" s="176"/>
      <c r="B53" s="177"/>
      <c r="C53" s="23" t="str">
        <f>SAMLET!C53</f>
        <v>Merudgifter til flextrafik, som følger direkte af COVID-19, fx solo-kørsel</v>
      </c>
      <c r="D53" s="134"/>
    </row>
    <row r="54" spans="1:5" ht="30" x14ac:dyDescent="0.25">
      <c r="A54" s="176"/>
      <c r="B54" s="177"/>
      <c r="C54" s="23" t="str">
        <f>SAMLET!C54</f>
        <v>Modgående mindreudgifter ved reduceret drift for flextrafik i forhold til det budgetterede for 2022</v>
      </c>
      <c r="D54" s="134"/>
    </row>
    <row r="55" spans="1:5" s="1" customFormat="1" ht="15.75" thickBot="1" x14ac:dyDescent="0.3">
      <c r="A55" s="176"/>
      <c r="B55" s="177"/>
      <c r="C55" s="46" t="s">
        <v>4</v>
      </c>
      <c r="D55" s="117">
        <f>SUBTOTAL(9,D52:D54)</f>
        <v>0</v>
      </c>
      <c r="E55" s="11"/>
    </row>
    <row r="56" spans="1:5" ht="15.75" thickTop="1" x14ac:dyDescent="0.25">
      <c r="A56" s="26"/>
      <c r="B56" s="27"/>
      <c r="C56" s="19"/>
      <c r="D56" s="4"/>
    </row>
    <row r="57" spans="1:5" x14ac:dyDescent="0.25">
      <c r="A57" s="66"/>
      <c r="B57" s="51"/>
      <c r="C57" s="33"/>
      <c r="D57" s="102" t="s">
        <v>29</v>
      </c>
    </row>
    <row r="58" spans="1:5" ht="15" customHeight="1" x14ac:dyDescent="0.25">
      <c r="A58" s="181" t="s">
        <v>12</v>
      </c>
      <c r="B58" s="179" t="s">
        <v>13</v>
      </c>
      <c r="C58" s="34" t="s">
        <v>31</v>
      </c>
      <c r="D58" s="8"/>
    </row>
    <row r="59" spans="1:5" ht="45" x14ac:dyDescent="0.25">
      <c r="A59" s="181"/>
      <c r="B59" s="179"/>
      <c r="C59" s="36" t="str">
        <f>SAMLET!C59</f>
        <v>Trafikselskabernes merudgifter forbundet med kommunikation vedr. COVID-19 hensigtsmæssig 
adfærd</v>
      </c>
      <c r="D59" s="135"/>
    </row>
    <row r="60" spans="1:5" ht="15.75" thickBot="1" x14ac:dyDescent="0.3">
      <c r="A60" s="181"/>
      <c r="B60" s="179"/>
      <c r="C60" s="50" t="s">
        <v>4</v>
      </c>
      <c r="D60" s="118">
        <f>SUBTOTAL(9,D59:D59)</f>
        <v>0</v>
      </c>
    </row>
    <row r="61" spans="1:5" ht="15.75" thickTop="1" x14ac:dyDescent="0.25">
      <c r="A61" s="52"/>
      <c r="B61" s="53"/>
      <c r="C61" s="33"/>
      <c r="D61" s="10"/>
    </row>
    <row r="62" spans="1:5" x14ac:dyDescent="0.25">
      <c r="A62" s="16"/>
      <c r="B62" s="17"/>
      <c r="C62" s="18"/>
      <c r="D62" s="101" t="s">
        <v>29</v>
      </c>
    </row>
    <row r="63" spans="1:5" s="14" customFormat="1" ht="30" customHeight="1" x14ac:dyDescent="0.25">
      <c r="A63" s="184" t="s">
        <v>9</v>
      </c>
      <c r="B63" s="54"/>
      <c r="C63" s="20"/>
      <c r="D63" s="136"/>
      <c r="E63" s="11"/>
    </row>
    <row r="64" spans="1:5" x14ac:dyDescent="0.25">
      <c r="A64" s="184"/>
      <c r="B64" s="54"/>
      <c r="C64" s="21"/>
      <c r="D64" s="116"/>
    </row>
    <row r="65" spans="1:5" x14ac:dyDescent="0.25">
      <c r="A65" s="184"/>
      <c r="B65" s="54"/>
      <c r="C65" s="22" t="s">
        <v>31</v>
      </c>
      <c r="D65" s="116"/>
    </row>
    <row r="66" spans="1:5" ht="45" x14ac:dyDescent="0.25">
      <c r="A66" s="184"/>
      <c r="B66" s="54"/>
      <c r="C66" s="23" t="str">
        <f>SAMLET!C66</f>
        <v>Mindreindtægter fra billetter og kontrolafgifter for bus, bane og flextrafik i forhold til det budget-
terede for 2022 som følge af COVID-19</v>
      </c>
      <c r="D66" s="137">
        <f>D10+D22+D34+D43+D52</f>
        <v>0</v>
      </c>
    </row>
    <row r="67" spans="1:5" ht="75" x14ac:dyDescent="0.25">
      <c r="A67" s="184"/>
      <c r="B67" s="54"/>
      <c r="C67" s="23" t="str">
        <f>SAMLET!C67</f>
        <v>Merudgifter til indsættelse af ekstrakapacitet for at sikre afstand mellem passagererne, under 
forudsætning af, at der er gældende statslige opfordringer om indsættelse heraf som følge af 
COVID-19</v>
      </c>
      <c r="D67" s="137">
        <f>D11+D23</f>
        <v>0</v>
      </c>
    </row>
    <row r="68" spans="1:5" ht="45" x14ac:dyDescent="0.25">
      <c r="A68" s="184"/>
      <c r="B68" s="54"/>
      <c r="C68" s="23" t="str">
        <f>SAMLET!C68</f>
        <v>Merudgifter til eventuelle værnemidler samt rengøring af busser, flexbiler og chaufførlokaler, der 
følger direkte af COVID-19</v>
      </c>
      <c r="D68" s="137">
        <f>D12+D24</f>
        <v>0</v>
      </c>
    </row>
    <row r="69" spans="1:5" ht="30" x14ac:dyDescent="0.25">
      <c r="A69" s="184"/>
      <c r="B69" s="54"/>
      <c r="C69" s="23" t="str">
        <f>SAMLET!C69</f>
        <v>Merudgifter til solo-kørsel i flextrafik, som følger direkte af COVID-19</v>
      </c>
      <c r="D69" s="137">
        <f>D35+D44+D53</f>
        <v>0</v>
      </c>
    </row>
    <row r="70" spans="1:5" ht="30" x14ac:dyDescent="0.25">
      <c r="A70" s="184"/>
      <c r="B70" s="54"/>
      <c r="C70" s="23" t="str">
        <f>SAMLET!C70</f>
        <v>Trafikselskabernes merudgifter forbundet med kommunikation vedr. COVID-19 hensigtsmæssig adfærd</v>
      </c>
      <c r="D70" s="137">
        <f>D13+D25+D59</f>
        <v>0</v>
      </c>
    </row>
    <row r="71" spans="1:5" ht="45" x14ac:dyDescent="0.25">
      <c r="A71" s="184"/>
      <c r="B71" s="54"/>
      <c r="C71" s="23" t="str">
        <f>SAMLET!C71</f>
        <v>Merudgifter forbundet med såkaldt "crowd control" ved stoppesteder og knudepunkter, som følger direkte af COVID-19</v>
      </c>
      <c r="D71" s="137">
        <f>D14+D26</f>
        <v>0</v>
      </c>
    </row>
    <row r="72" spans="1:5" ht="30" x14ac:dyDescent="0.25">
      <c r="A72" s="184"/>
      <c r="B72" s="54"/>
      <c r="C72" s="23" t="str">
        <f>SAMLET!C72</f>
        <v>Modgående mindreudgifter ved reduceret drift for bus, bane og flextrafik i forhold til det budgetterede for 2022</v>
      </c>
      <c r="D72" s="137">
        <f>D15+D27+D36+D45+D54</f>
        <v>0</v>
      </c>
    </row>
    <row r="73" spans="1:5" s="1" customFormat="1" x14ac:dyDescent="0.25">
      <c r="A73" s="184"/>
      <c r="B73" s="55"/>
      <c r="C73" s="24" t="s">
        <v>9</v>
      </c>
      <c r="D73" s="138">
        <f>SUBTOTAL(9,D66:D72)</f>
        <v>0</v>
      </c>
      <c r="E73" s="11"/>
    </row>
    <row r="74" spans="1:5" x14ac:dyDescent="0.25">
      <c r="A74" s="26"/>
      <c r="B74" s="27"/>
      <c r="C74" s="19"/>
      <c r="D74" s="144"/>
    </row>
    <row r="75" spans="1:5" x14ac:dyDescent="0.25">
      <c r="A75" s="180"/>
      <c r="B75" s="180"/>
      <c r="C75" s="180"/>
      <c r="D75" s="145"/>
    </row>
    <row r="76" spans="1:5" x14ac:dyDescent="0.25">
      <c r="C76" s="56" t="s">
        <v>14</v>
      </c>
      <c r="D76" s="139">
        <f>ROUND(SUM(D7:D60)-SUM(D66:D72)-D16-D28-D46-D37-D55-D60,1)</f>
        <v>0</v>
      </c>
    </row>
    <row r="78" spans="1:5" x14ac:dyDescent="0.25">
      <c r="A78" s="74" t="s">
        <v>39</v>
      </c>
      <c r="B78" s="75"/>
      <c r="C78" s="76"/>
      <c r="D78" s="74" t="s">
        <v>32</v>
      </c>
    </row>
    <row r="79" spans="1:5" ht="30" x14ac:dyDescent="0.25">
      <c r="A79" s="194" t="s">
        <v>2</v>
      </c>
      <c r="B79" s="199" t="s">
        <v>3</v>
      </c>
      <c r="C79" s="103" t="str">
        <f t="shared" ref="C79:C84" si="1">C10</f>
        <v>Mindre indtægter fra billetter og kontrolafgifter for bus i forhold til det budgetterede som følge af COVID-19.</v>
      </c>
      <c r="D79" s="98"/>
    </row>
    <row r="80" spans="1:5" ht="60" x14ac:dyDescent="0.25">
      <c r="A80" s="194"/>
      <c r="B80" s="199"/>
      <c r="C80" s="103" t="str">
        <f t="shared" si="1"/>
        <v>Merudgifter til indsættelse af ekstrakapacitet for at sikre afstand mellem passagererne, under forudsætning af, at der er gældende statslige opfordringer om indsættelse heraf som følge af COVID-19</v>
      </c>
      <c r="D80" s="98"/>
    </row>
    <row r="81" spans="1:4" ht="45" x14ac:dyDescent="0.25">
      <c r="A81" s="194"/>
      <c r="B81" s="197"/>
      <c r="C81" s="173" t="str">
        <f t="shared" si="1"/>
        <v>Merudgifter til eventuelle værnemidler samt rengøring af busser og chaufførlokaler, der følger direkte af COVID-19</v>
      </c>
      <c r="D81" s="98"/>
    </row>
    <row r="82" spans="1:4" ht="66" customHeight="1" x14ac:dyDescent="0.25">
      <c r="A82" s="194"/>
      <c r="B82" s="197"/>
      <c r="C82" s="104" t="str">
        <f t="shared" si="1"/>
        <v>Trafikselskabernes merudgifter forbundet med kommunikation vedr. COVID-19 hensigtsmæssig adfærd</v>
      </c>
      <c r="D82" s="100"/>
    </row>
    <row r="83" spans="1:4" ht="48" customHeight="1" x14ac:dyDescent="0.25">
      <c r="A83" s="194"/>
      <c r="B83" s="197"/>
      <c r="C83" s="103" t="str">
        <f t="shared" si="1"/>
        <v>Merudgifter forbundet med såkaldt "crowd control" ved stoppesteder og knudepunkter, som følger direkte af COVID-19</v>
      </c>
      <c r="D83" s="100"/>
    </row>
    <row r="84" spans="1:4" ht="30" x14ac:dyDescent="0.25">
      <c r="A84" s="195"/>
      <c r="B84" s="198"/>
      <c r="C84" s="103" t="str">
        <f t="shared" si="1"/>
        <v>Modgående mindreudgifter ved reduceret drift for bus i forhold til det budgetterede for 2022</v>
      </c>
      <c r="D84" s="98"/>
    </row>
    <row r="85" spans="1:4" ht="45" x14ac:dyDescent="0.25">
      <c r="A85" s="185" t="s">
        <v>5</v>
      </c>
      <c r="B85" s="191" t="s">
        <v>6</v>
      </c>
      <c r="C85" s="36" t="str">
        <f t="shared" ref="C85:C90" si="2">C22</f>
        <v>Mindre indtægter fra billetter og kontrolafgifter for bane i forhold til det budgetterede for 2022 som følge af COVID-19</v>
      </c>
      <c r="D85" s="99"/>
    </row>
    <row r="86" spans="1:4" ht="75" x14ac:dyDescent="0.25">
      <c r="A86" s="186"/>
      <c r="B86" s="192"/>
      <c r="C86" s="36" t="str">
        <f t="shared" si="2"/>
        <v>Merudgifter til indsættelse af ekstrakapacitet for at sikre afstand mellem passagererne, under 
forudsætning af, at der er gældende statslige opfordringer om indsættelse heraf som følge af 
COVID-19</v>
      </c>
      <c r="D86" s="99"/>
    </row>
    <row r="87" spans="1:4" ht="45" x14ac:dyDescent="0.25">
      <c r="A87" s="186"/>
      <c r="B87" s="192"/>
      <c r="C87" s="105" t="str">
        <f t="shared" si="2"/>
        <v>Merudgifter til eventuelle værnemidler samt rengøring af busser, flexbiler og chaufførlokaler, der 
følger direkte af COVID-19</v>
      </c>
      <c r="D87" s="99"/>
    </row>
    <row r="88" spans="1:4" ht="45" x14ac:dyDescent="0.25">
      <c r="A88" s="186"/>
      <c r="B88" s="192"/>
      <c r="C88" s="36" t="str">
        <f t="shared" si="2"/>
        <v>Trafikselskabernes merudgifter forbundet med kommunikation vedr. COVID-19 hensigtsmæssig 
adfærd</v>
      </c>
      <c r="D88" s="99"/>
    </row>
    <row r="89" spans="1:4" ht="45" customHeight="1" x14ac:dyDescent="0.25">
      <c r="A89" s="186"/>
      <c r="B89" s="192"/>
      <c r="C89" s="36" t="str">
        <f t="shared" si="2"/>
        <v>Merudgifter forbundet med såkaldt ”crowd control” ved stoppesteder og knudepunkter, som 
følger direkte af COVID-19</v>
      </c>
      <c r="D89" s="99"/>
    </row>
    <row r="90" spans="1:4" ht="40.5" customHeight="1" x14ac:dyDescent="0.25">
      <c r="A90" s="186"/>
      <c r="B90" s="192"/>
      <c r="C90" s="36" t="str">
        <f t="shared" si="2"/>
        <v>Modgående mindreudgifter ved reduceret drift for  bane i forhold til det budgetterede for 2022</v>
      </c>
      <c r="D90" s="99"/>
    </row>
    <row r="91" spans="1:4" ht="45" x14ac:dyDescent="0.25">
      <c r="A91" s="193" t="s">
        <v>7</v>
      </c>
      <c r="B91" s="196" t="s">
        <v>16</v>
      </c>
      <c r="C91" s="103" t="str">
        <f>C34</f>
        <v>Mindre indtægter fra billetter og kontrolafgifter for flextrafik i forhold til det budgetterede for 2022 som følge af COVID-19</v>
      </c>
      <c r="D91" s="98"/>
    </row>
    <row r="92" spans="1:4" ht="36" customHeight="1" x14ac:dyDescent="0.25">
      <c r="A92" s="194"/>
      <c r="B92" s="197"/>
      <c r="C92" s="173" t="str">
        <f>C35</f>
        <v>Merudgifter til flextrafik, som følger direkte af COVID-19, fx solo-kørsel</v>
      </c>
      <c r="D92" s="98"/>
    </row>
    <row r="93" spans="1:4" ht="30" x14ac:dyDescent="0.25">
      <c r="A93" s="195"/>
      <c r="B93" s="198"/>
      <c r="C93" s="103" t="str">
        <f>C36</f>
        <v>Modgående mindreudgifter ved reduceret drift for flextrafik i forhold til det budgetterede for 2022</v>
      </c>
      <c r="D93" s="98"/>
    </row>
    <row r="94" spans="1:4" ht="45" x14ac:dyDescent="0.25">
      <c r="A94" s="185" t="s">
        <v>7</v>
      </c>
      <c r="B94" s="188" t="s">
        <v>8</v>
      </c>
      <c r="C94" s="105" t="str">
        <f>C52</f>
        <v>Mindre indtægter fra billetter og kontrolafgifter for flextrafik i forhold til det budgetterede for 2022 som følge af COVID-19</v>
      </c>
      <c r="D94" s="99"/>
    </row>
    <row r="95" spans="1:4" ht="38.25" customHeight="1" x14ac:dyDescent="0.25">
      <c r="A95" s="186"/>
      <c r="B95" s="189"/>
      <c r="C95" s="105" t="str">
        <f>C53</f>
        <v>Merudgifter til flextrafik, som følger direkte af COVID-19, fx solo-kørsel</v>
      </c>
      <c r="D95" s="99"/>
    </row>
    <row r="96" spans="1:4" ht="47.25" customHeight="1" x14ac:dyDescent="0.25">
      <c r="A96" s="187"/>
      <c r="B96" s="190"/>
      <c r="C96" s="105" t="str">
        <f>C54</f>
        <v>Modgående mindreudgifter ved reduceret drift for flextrafik i forhold til det budgetterede for 2022</v>
      </c>
      <c r="D96" s="99"/>
    </row>
    <row r="97" spans="1:4" ht="45" x14ac:dyDescent="0.25">
      <c r="A97" s="77" t="s">
        <v>12</v>
      </c>
      <c r="B97" s="78" t="s">
        <v>13</v>
      </c>
      <c r="C97" s="107" t="str">
        <f>C59</f>
        <v>Trafikselskabernes merudgifter forbundet med kommunikation vedr. COVID-19 hensigtsmæssig 
adfærd</v>
      </c>
      <c r="D97" s="98"/>
    </row>
  </sheetData>
  <sheetProtection formatColumns="0" formatRows="0"/>
  <mergeCells count="22">
    <mergeCell ref="A7:A16"/>
    <mergeCell ref="B7:B16"/>
    <mergeCell ref="A31:A37"/>
    <mergeCell ref="B31:B37"/>
    <mergeCell ref="A19:A28"/>
    <mergeCell ref="B19:B28"/>
    <mergeCell ref="A40:A46"/>
    <mergeCell ref="B40:B46"/>
    <mergeCell ref="A49:A55"/>
    <mergeCell ref="B49:B55"/>
    <mergeCell ref="A58:A60"/>
    <mergeCell ref="B58:B60"/>
    <mergeCell ref="A94:A96"/>
    <mergeCell ref="B94:B96"/>
    <mergeCell ref="A91:A93"/>
    <mergeCell ref="B91:B93"/>
    <mergeCell ref="A63:A73"/>
    <mergeCell ref="A75:C75"/>
    <mergeCell ref="A79:A84"/>
    <mergeCell ref="B79:B84"/>
    <mergeCell ref="A85:A90"/>
    <mergeCell ref="B85:B90"/>
  </mergeCells>
  <pageMargins left="0.23622047244094491" right="0.23622047244094491" top="0.74803149606299213" bottom="0.74803149606299213" header="0.31496062992125984" footer="0.31496062992125984"/>
  <pageSetup paperSize="9" scale="70" fitToWidth="0" fitToHeight="0" orientation="landscape" r:id="rId1"/>
  <headerFooter>
    <oddFooter>&amp;RSide &amp;P af &amp;N</oddFooter>
  </headerFooter>
  <rowBreaks count="3" manualBreakCount="3">
    <brk id="38" max="16" man="1"/>
    <brk id="61" max="16" man="1"/>
    <brk id="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D9DD3-7012-4EEF-9203-4B879EF21F55}">
  <sheetPr>
    <tabColor rgb="FF92D050"/>
  </sheetPr>
  <dimension ref="A1:Q97"/>
  <sheetViews>
    <sheetView zoomScale="80" zoomScaleNormal="80" workbookViewId="0">
      <pane xSplit="3" ySplit="5" topLeftCell="D63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8.28515625" style="11" customWidth="1"/>
    <col min="2" max="2" width="24.7109375" style="11" customWidth="1"/>
    <col min="3" max="3" width="52.140625" style="12" customWidth="1"/>
    <col min="4" max="4" width="27.42578125" style="11" bestFit="1" customWidth="1"/>
    <col min="5" max="5" width="10.85546875" style="11" customWidth="1"/>
    <col min="6" max="16384" width="9.140625" style="11"/>
  </cols>
  <sheetData>
    <row r="1" spans="1:5" x14ac:dyDescent="0.25">
      <c r="A1" s="1" t="str">
        <f>+SAMLET!A1</f>
        <v>Opgørelse af konsekvenser ved COVID-19 - opgørelse for 2022 OMFATTER ALENE JANUAR OG FEBRUAR MÅNED</v>
      </c>
      <c r="D1" s="15"/>
    </row>
    <row r="2" spans="1:5" x14ac:dyDescent="0.25">
      <c r="A2" s="1" t="s">
        <v>23</v>
      </c>
    </row>
    <row r="3" spans="1:5" ht="7.5" customHeight="1" x14ac:dyDescent="0.25">
      <c r="A3" s="1"/>
    </row>
    <row r="4" spans="1:5" s="1" customFormat="1" x14ac:dyDescent="0.25">
      <c r="A4" s="57"/>
      <c r="B4" s="58"/>
      <c r="C4" s="59"/>
      <c r="D4" s="60"/>
      <c r="E4" s="11"/>
    </row>
    <row r="5" spans="1:5" x14ac:dyDescent="0.25">
      <c r="A5" s="62" t="s">
        <v>0</v>
      </c>
      <c r="B5" s="63" t="s">
        <v>1</v>
      </c>
      <c r="C5" s="64"/>
      <c r="D5" s="65" t="s">
        <v>33</v>
      </c>
    </row>
    <row r="6" spans="1:5" x14ac:dyDescent="0.25">
      <c r="A6" s="16"/>
      <c r="B6" s="17"/>
      <c r="C6" s="18"/>
      <c r="D6" s="101" t="s">
        <v>29</v>
      </c>
    </row>
    <row r="7" spans="1:5" x14ac:dyDescent="0.25">
      <c r="A7" s="176" t="s">
        <v>2</v>
      </c>
      <c r="B7" s="177" t="s">
        <v>3</v>
      </c>
      <c r="C7" s="19"/>
      <c r="D7" s="121"/>
    </row>
    <row r="8" spans="1:5" x14ac:dyDescent="0.25">
      <c r="A8" s="176"/>
      <c r="B8" s="177"/>
      <c r="C8" s="21"/>
      <c r="D8" s="122"/>
    </row>
    <row r="9" spans="1:5" x14ac:dyDescent="0.25">
      <c r="A9" s="176"/>
      <c r="B9" s="177"/>
      <c r="C9" s="22" t="s">
        <v>31</v>
      </c>
      <c r="D9" s="122"/>
    </row>
    <row r="10" spans="1:5" ht="30" x14ac:dyDescent="0.25">
      <c r="A10" s="176"/>
      <c r="B10" s="177"/>
      <c r="C10" s="23" t="str">
        <f>SAMLET!C10</f>
        <v>Mindre indtægter fra billetter og kontrolafgifter for bus i forhold til det budgetterede som følge af COVID-19.</v>
      </c>
      <c r="D10" s="123"/>
    </row>
    <row r="11" spans="1:5" ht="78" customHeight="1" x14ac:dyDescent="0.25">
      <c r="A11" s="176"/>
      <c r="B11" s="177"/>
      <c r="C11" s="23" t="str">
        <f>SAMLET!C11</f>
        <v>Merudgifter til indsættelse af ekstrakapacitet for at sikre afstand mellem passagererne, under forudsætning af, at der er gældende statslige opfordringer om indsættelse heraf som følge af COVID-19</v>
      </c>
      <c r="D11" s="123"/>
    </row>
    <row r="12" spans="1:5" ht="45" x14ac:dyDescent="0.25">
      <c r="A12" s="176"/>
      <c r="B12" s="177"/>
      <c r="C12" s="23" t="str">
        <f>SAMLET!C12</f>
        <v>Merudgifter til eventuelle værnemidler samt rengøring af busser og chaufførlokaler, der følger direkte af COVID-19</v>
      </c>
      <c r="D12" s="123"/>
    </row>
    <row r="13" spans="1:5" ht="30" x14ac:dyDescent="0.25">
      <c r="A13" s="176"/>
      <c r="B13" s="177"/>
      <c r="C13" s="23" t="str">
        <f>SAMLET!C13</f>
        <v>Trafikselskabernes merudgifter forbundet med kommunikation vedr. COVID-19 hensigtsmæssig adfærd</v>
      </c>
      <c r="D13" s="123"/>
    </row>
    <row r="14" spans="1:5" ht="45" x14ac:dyDescent="0.25">
      <c r="A14" s="176"/>
      <c r="B14" s="177"/>
      <c r="C14" s="23" t="str">
        <f>SAMLET!C14</f>
        <v>Merudgifter forbundet med såkaldt "crowd control" ved stoppesteder og knudepunkter, som følger direkte af COVID-19</v>
      </c>
      <c r="D14" s="123"/>
    </row>
    <row r="15" spans="1:5" ht="30" x14ac:dyDescent="0.25">
      <c r="A15" s="176"/>
      <c r="B15" s="177"/>
      <c r="C15" s="23" t="str">
        <f>SAMLET!C15</f>
        <v>Modgående mindreudgifter ved reduceret drift for bus i forhold til det budgetterede for 2022</v>
      </c>
      <c r="D15" s="123"/>
    </row>
    <row r="16" spans="1:5" x14ac:dyDescent="0.25">
      <c r="A16" s="176"/>
      <c r="B16" s="177"/>
      <c r="C16" s="24" t="s">
        <v>4</v>
      </c>
      <c r="D16" s="109">
        <f>SUBTOTAL(9,D10:D15)</f>
        <v>0</v>
      </c>
    </row>
    <row r="17" spans="1:17" x14ac:dyDescent="0.25">
      <c r="A17" s="26"/>
      <c r="B17" s="27"/>
      <c r="C17" s="28"/>
      <c r="D17" s="4"/>
    </row>
    <row r="18" spans="1:17" x14ac:dyDescent="0.25">
      <c r="A18" s="29"/>
      <c r="B18" s="30"/>
      <c r="C18" s="31"/>
      <c r="D18" s="102" t="s">
        <v>29</v>
      </c>
    </row>
    <row r="19" spans="1:17" x14ac:dyDescent="0.25">
      <c r="A19" s="178" t="s">
        <v>5</v>
      </c>
      <c r="B19" s="179" t="s">
        <v>6</v>
      </c>
      <c r="C19" s="32"/>
      <c r="D19" s="140"/>
    </row>
    <row r="20" spans="1:17" x14ac:dyDescent="0.25">
      <c r="A20" s="178"/>
      <c r="B20" s="179"/>
      <c r="C20" s="33"/>
      <c r="D20" s="141"/>
    </row>
    <row r="21" spans="1:17" x14ac:dyDescent="0.25">
      <c r="A21" s="178"/>
      <c r="B21" s="179"/>
      <c r="C21" s="34" t="s">
        <v>31</v>
      </c>
      <c r="D21" s="141"/>
    </row>
    <row r="22" spans="1:17" ht="45" x14ac:dyDescent="0.25">
      <c r="A22" s="178"/>
      <c r="B22" s="179"/>
      <c r="C22" s="36" t="str">
        <f>SAMLET!C22</f>
        <v>Mindre indtægter fra billetter og kontrolafgifter for bane i forhold til det budgetterede for 2022 som følge af COVID-19</v>
      </c>
      <c r="D22" s="135"/>
    </row>
    <row r="23" spans="1:17" ht="72.75" customHeight="1" x14ac:dyDescent="0.25">
      <c r="A23" s="178"/>
      <c r="B23" s="179"/>
      <c r="C23" s="36" t="str">
        <f>SAMLET!C23</f>
        <v>Merudgifter til indsættelse af ekstrakapacitet for at sikre afstand mellem passagererne, under 
forudsætning af, at der er gældende statslige opfordringer om indsættelse heraf som følge af 
COVID-19</v>
      </c>
      <c r="D23" s="135"/>
    </row>
    <row r="24" spans="1:17" ht="45" x14ac:dyDescent="0.25">
      <c r="A24" s="178"/>
      <c r="B24" s="179"/>
      <c r="C24" s="36" t="str">
        <f>SAMLET!C24</f>
        <v>Merudgifter til eventuelle værnemidler samt rengøring af busser, flexbiler og chaufførlokaler, der 
følger direkte af COVID-19</v>
      </c>
      <c r="D24" s="135"/>
    </row>
    <row r="25" spans="1:17" ht="45" x14ac:dyDescent="0.25">
      <c r="A25" s="178"/>
      <c r="B25" s="179"/>
      <c r="C25" s="36" t="str">
        <f>SAMLET!C25</f>
        <v>Trafikselskabernes merudgifter forbundet med kommunikation vedr. COVID-19 hensigtsmæssig 
adfærd</v>
      </c>
      <c r="D25" s="135"/>
    </row>
    <row r="26" spans="1:17" ht="45" x14ac:dyDescent="0.25">
      <c r="A26" s="178"/>
      <c r="B26" s="179"/>
      <c r="C26" s="36" t="str">
        <f>SAMLET!C26</f>
        <v>Merudgifter forbundet med såkaldt ”crowd control” ved stoppesteder og knudepunkter, som 
følger direkte af COVID-19</v>
      </c>
      <c r="D26" s="135"/>
    </row>
    <row r="27" spans="1:17" ht="30" x14ac:dyDescent="0.25">
      <c r="A27" s="178"/>
      <c r="B27" s="179"/>
      <c r="C27" s="36" t="str">
        <f>SAMLET!C27</f>
        <v>Modgående mindreudgifter ved reduceret drift for  bane i forhold til det budgetterede for 2022</v>
      </c>
      <c r="D27" s="135"/>
    </row>
    <row r="28" spans="1:17" s="39" customFormat="1" x14ac:dyDescent="0.25">
      <c r="A28" s="178"/>
      <c r="B28" s="179"/>
      <c r="C28" s="37" t="s">
        <v>4</v>
      </c>
      <c r="D28" s="110">
        <f>SUBTOTAL(9,D22:D27)</f>
        <v>0</v>
      </c>
      <c r="E28" s="38"/>
    </row>
    <row r="29" spans="1:17" x14ac:dyDescent="0.25">
      <c r="A29" s="42"/>
      <c r="B29" s="43"/>
      <c r="C29" s="32"/>
      <c r="D29" s="5"/>
    </row>
    <row r="30" spans="1:17" x14ac:dyDescent="0.25">
      <c r="A30" s="16"/>
      <c r="B30" s="17"/>
      <c r="C30" s="18"/>
      <c r="D30" s="101" t="s">
        <v>29</v>
      </c>
    </row>
    <row r="31" spans="1:17" x14ac:dyDescent="0.25">
      <c r="A31" s="176" t="s">
        <v>7</v>
      </c>
      <c r="B31" s="177" t="s">
        <v>10</v>
      </c>
      <c r="C31" s="19"/>
      <c r="D31" s="121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x14ac:dyDescent="0.25">
      <c r="A32" s="176"/>
      <c r="B32" s="177"/>
      <c r="C32" s="21"/>
      <c r="D32" s="129"/>
    </row>
    <row r="33" spans="1:17" x14ac:dyDescent="0.25">
      <c r="A33" s="176"/>
      <c r="B33" s="177"/>
      <c r="C33" s="22" t="s">
        <v>31</v>
      </c>
      <c r="D33" s="129"/>
    </row>
    <row r="34" spans="1:17" ht="45" x14ac:dyDescent="0.25">
      <c r="A34" s="176"/>
      <c r="B34" s="177"/>
      <c r="C34" s="23" t="str">
        <f>SAMLET!C34</f>
        <v>Mindre indtægter fra billetter og kontrolafgifter for flextrafik i forhold til det budgetterede for 2022 som følge af COVID-19</v>
      </c>
      <c r="D34" s="12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30" x14ac:dyDescent="0.25">
      <c r="A35" s="176"/>
      <c r="B35" s="177"/>
      <c r="C35" s="23" t="str">
        <f>SAMLET!C35</f>
        <v>Merudgifter til flextrafik, som følger direkte af COVID-19, fx solo-kørsel</v>
      </c>
      <c r="D35" s="123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ht="30" x14ac:dyDescent="0.25">
      <c r="A36" s="176"/>
      <c r="B36" s="177"/>
      <c r="C36" s="23" t="str">
        <f>SAMLET!C36</f>
        <v>Modgående mindreudgifter ved reduceret drift for flextrafik i forhold til det budgetterede for 2022</v>
      </c>
      <c r="D36" s="130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s="1" customFormat="1" ht="15.75" thickBot="1" x14ac:dyDescent="0.3">
      <c r="A37" s="176"/>
      <c r="B37" s="177"/>
      <c r="C37" s="46" t="s">
        <v>4</v>
      </c>
      <c r="D37" s="112">
        <f>SUBTOTAL(9,D34:D36)</f>
        <v>0</v>
      </c>
      <c r="E37" s="11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ht="15.75" thickTop="1" x14ac:dyDescent="0.25">
      <c r="A38" s="26"/>
      <c r="B38" s="27"/>
      <c r="C38" s="19"/>
      <c r="D38" s="4"/>
    </row>
    <row r="39" spans="1:17" x14ac:dyDescent="0.25">
      <c r="A39" s="47"/>
      <c r="B39" s="48"/>
      <c r="C39" s="31"/>
      <c r="D39" s="102" t="s">
        <v>29</v>
      </c>
    </row>
    <row r="40" spans="1:17" x14ac:dyDescent="0.25">
      <c r="A40" s="178" t="s">
        <v>7</v>
      </c>
      <c r="B40" s="179" t="s">
        <v>11</v>
      </c>
      <c r="C40" s="32"/>
      <c r="D40" s="124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1:17" x14ac:dyDescent="0.25">
      <c r="A41" s="178"/>
      <c r="B41" s="179"/>
      <c r="C41" s="33"/>
      <c r="D41" s="125"/>
    </row>
    <row r="42" spans="1:17" x14ac:dyDescent="0.25">
      <c r="A42" s="178"/>
      <c r="B42" s="179"/>
      <c r="C42" s="34" t="s">
        <v>31</v>
      </c>
      <c r="D42" s="125"/>
    </row>
    <row r="43" spans="1:17" ht="45" x14ac:dyDescent="0.25">
      <c r="A43" s="178"/>
      <c r="B43" s="179"/>
      <c r="C43" s="36" t="str">
        <f>SAMLET!C43</f>
        <v>Mindre indtægter fra billetter og kontrolafgifter for flextrafik i forhold til det budgetterede for 2022 som følge af COVID-19</v>
      </c>
      <c r="D43" s="126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1:17" ht="30" x14ac:dyDescent="0.25">
      <c r="A44" s="178"/>
      <c r="B44" s="179"/>
      <c r="C44" s="36" t="str">
        <f>SAMLET!C44</f>
        <v>Merudgifter til flextrafik, som følger direkte af COVID-19, fx solo-kørsel</v>
      </c>
      <c r="D44" s="126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1:17" ht="30" x14ac:dyDescent="0.25">
      <c r="A45" s="178"/>
      <c r="B45" s="179"/>
      <c r="C45" s="36" t="str">
        <f>SAMLET!C45</f>
        <v>Modgående mindreudgifter ved reduceret drift for flextrafik i forhold til det budgetterede for 2022</v>
      </c>
      <c r="D45" s="131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1:17" s="1" customFormat="1" ht="15.75" thickBot="1" x14ac:dyDescent="0.3">
      <c r="A46" s="178"/>
      <c r="B46" s="179"/>
      <c r="C46" s="50" t="s">
        <v>4</v>
      </c>
      <c r="D46" s="115">
        <f>SUBTOTAL(9,D43:D45)</f>
        <v>0</v>
      </c>
      <c r="E46" s="11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1:17" ht="15.75" thickTop="1" x14ac:dyDescent="0.25">
      <c r="A47" s="42"/>
      <c r="B47" s="43"/>
      <c r="C47" s="32"/>
      <c r="D47" s="5"/>
    </row>
    <row r="48" spans="1:17" x14ac:dyDescent="0.25">
      <c r="A48" s="16"/>
      <c r="B48" s="17"/>
      <c r="C48" s="18"/>
      <c r="D48" s="101" t="s">
        <v>29</v>
      </c>
    </row>
    <row r="49" spans="1:5" x14ac:dyDescent="0.25">
      <c r="A49" s="176" t="s">
        <v>7</v>
      </c>
      <c r="B49" s="177" t="s">
        <v>8</v>
      </c>
      <c r="C49" s="19"/>
      <c r="D49" s="132"/>
    </row>
    <row r="50" spans="1:5" x14ac:dyDescent="0.25">
      <c r="A50" s="176"/>
      <c r="B50" s="177"/>
      <c r="C50" s="21"/>
      <c r="D50" s="133"/>
    </row>
    <row r="51" spans="1:5" x14ac:dyDescent="0.25">
      <c r="A51" s="176"/>
      <c r="B51" s="177"/>
      <c r="C51" s="22" t="s">
        <v>31</v>
      </c>
      <c r="D51" s="133"/>
    </row>
    <row r="52" spans="1:5" ht="45" x14ac:dyDescent="0.25">
      <c r="A52" s="176"/>
      <c r="B52" s="177"/>
      <c r="C52" s="23" t="str">
        <f>SAMLET!C52</f>
        <v>Mindre indtægter fra billetter og kontrolafgifter for flextrafik i forhold til det budgetterede for 2022 som følge af COVID-19</v>
      </c>
      <c r="D52" s="134"/>
    </row>
    <row r="53" spans="1:5" ht="30" x14ac:dyDescent="0.25">
      <c r="A53" s="176"/>
      <c r="B53" s="177"/>
      <c r="C53" s="23" t="str">
        <f>SAMLET!C53</f>
        <v>Merudgifter til flextrafik, som følger direkte af COVID-19, fx solo-kørsel</v>
      </c>
      <c r="D53" s="134"/>
    </row>
    <row r="54" spans="1:5" ht="30" x14ac:dyDescent="0.25">
      <c r="A54" s="176"/>
      <c r="B54" s="177"/>
      <c r="C54" s="23" t="str">
        <f>SAMLET!C54</f>
        <v>Modgående mindreudgifter ved reduceret drift for flextrafik i forhold til det budgetterede for 2022</v>
      </c>
      <c r="D54" s="134"/>
    </row>
    <row r="55" spans="1:5" s="1" customFormat="1" ht="15.75" thickBot="1" x14ac:dyDescent="0.3">
      <c r="A55" s="176"/>
      <c r="B55" s="177"/>
      <c r="C55" s="46" t="s">
        <v>4</v>
      </c>
      <c r="D55" s="117">
        <f>SUBTOTAL(9,D52:D54)</f>
        <v>0</v>
      </c>
      <c r="E55" s="11"/>
    </row>
    <row r="56" spans="1:5" ht="15.75" thickTop="1" x14ac:dyDescent="0.25">
      <c r="A56" s="26"/>
      <c r="B56" s="27"/>
      <c r="C56" s="19"/>
      <c r="D56" s="4"/>
    </row>
    <row r="57" spans="1:5" x14ac:dyDescent="0.25">
      <c r="A57" s="66"/>
      <c r="B57" s="51"/>
      <c r="C57" s="33"/>
      <c r="D57" s="102" t="s">
        <v>29</v>
      </c>
    </row>
    <row r="58" spans="1:5" ht="15" customHeight="1" x14ac:dyDescent="0.25">
      <c r="A58" s="181" t="s">
        <v>12</v>
      </c>
      <c r="B58" s="179" t="s">
        <v>13</v>
      </c>
      <c r="C58" s="34" t="s">
        <v>31</v>
      </c>
      <c r="D58" s="8"/>
    </row>
    <row r="59" spans="1:5" ht="45" x14ac:dyDescent="0.25">
      <c r="A59" s="181"/>
      <c r="B59" s="179"/>
      <c r="C59" s="36" t="str">
        <f>SAMLET!C59</f>
        <v>Trafikselskabernes merudgifter forbundet med kommunikation vedr. COVID-19 hensigtsmæssig 
adfærd</v>
      </c>
      <c r="D59" s="135"/>
    </row>
    <row r="60" spans="1:5" ht="15.75" thickBot="1" x14ac:dyDescent="0.3">
      <c r="A60" s="181"/>
      <c r="B60" s="179"/>
      <c r="C60" s="50" t="s">
        <v>4</v>
      </c>
      <c r="D60" s="118">
        <f>SUBTOTAL(9,D59:D59)</f>
        <v>0</v>
      </c>
    </row>
    <row r="61" spans="1:5" ht="15.75" thickTop="1" x14ac:dyDescent="0.25">
      <c r="A61" s="52"/>
      <c r="B61" s="53"/>
      <c r="C61" s="33"/>
      <c r="D61" s="10"/>
    </row>
    <row r="62" spans="1:5" x14ac:dyDescent="0.25">
      <c r="A62" s="16"/>
      <c r="B62" s="17"/>
      <c r="C62" s="18"/>
      <c r="D62" s="101" t="s">
        <v>29</v>
      </c>
    </row>
    <row r="63" spans="1:5" s="14" customFormat="1" ht="30" customHeight="1" x14ac:dyDescent="0.25">
      <c r="A63" s="184" t="s">
        <v>9</v>
      </c>
      <c r="B63" s="54"/>
      <c r="C63" s="20"/>
      <c r="D63" s="136"/>
      <c r="E63" s="11"/>
    </row>
    <row r="64" spans="1:5" x14ac:dyDescent="0.25">
      <c r="A64" s="184"/>
      <c r="B64" s="54"/>
      <c r="C64" s="21"/>
      <c r="D64" s="116"/>
    </row>
    <row r="65" spans="1:5" x14ac:dyDescent="0.25">
      <c r="A65" s="184"/>
      <c r="B65" s="54"/>
      <c r="C65" s="22" t="s">
        <v>31</v>
      </c>
      <c r="D65" s="116"/>
    </row>
    <row r="66" spans="1:5" ht="45" x14ac:dyDescent="0.25">
      <c r="A66" s="184"/>
      <c r="B66" s="54"/>
      <c r="C66" s="23" t="str">
        <f>SAMLET!C66</f>
        <v>Mindreindtægter fra billetter og kontrolafgifter for bus, bane og flextrafik i forhold til det budget-
terede for 2022 som følge af COVID-19</v>
      </c>
      <c r="D66" s="137">
        <f>D10+D22+D34+D43+D52</f>
        <v>0</v>
      </c>
    </row>
    <row r="67" spans="1:5" ht="75.75" customHeight="1" x14ac:dyDescent="0.25">
      <c r="A67" s="184"/>
      <c r="B67" s="54"/>
      <c r="C67" s="23" t="str">
        <f>SAMLET!C67</f>
        <v>Merudgifter til indsættelse af ekstrakapacitet for at sikre afstand mellem passagererne, under 
forudsætning af, at der er gældende statslige opfordringer om indsættelse heraf som følge af 
COVID-19</v>
      </c>
      <c r="D67" s="137">
        <f>D11+D23</f>
        <v>0</v>
      </c>
    </row>
    <row r="68" spans="1:5" ht="45" x14ac:dyDescent="0.25">
      <c r="A68" s="184"/>
      <c r="B68" s="54"/>
      <c r="C68" s="23" t="str">
        <f>SAMLET!C68</f>
        <v>Merudgifter til eventuelle værnemidler samt rengøring af busser, flexbiler og chaufførlokaler, der 
følger direkte af COVID-19</v>
      </c>
      <c r="D68" s="137">
        <f>D12+D24</f>
        <v>0</v>
      </c>
    </row>
    <row r="69" spans="1:5" ht="30" x14ac:dyDescent="0.25">
      <c r="A69" s="184"/>
      <c r="B69" s="54"/>
      <c r="C69" s="23" t="str">
        <f>SAMLET!C69</f>
        <v>Merudgifter til solo-kørsel i flextrafik, som følger direkte af COVID-19</v>
      </c>
      <c r="D69" s="137">
        <f>D35+D44+D53</f>
        <v>0</v>
      </c>
    </row>
    <row r="70" spans="1:5" ht="30" x14ac:dyDescent="0.25">
      <c r="A70" s="184"/>
      <c r="B70" s="54"/>
      <c r="C70" s="23" t="str">
        <f>SAMLET!C70</f>
        <v>Trafikselskabernes merudgifter forbundet med kommunikation vedr. COVID-19 hensigtsmæssig adfærd</v>
      </c>
      <c r="D70" s="137">
        <f>D13+D25+D59</f>
        <v>0</v>
      </c>
    </row>
    <row r="71" spans="1:5" ht="45" x14ac:dyDescent="0.25">
      <c r="A71" s="184"/>
      <c r="B71" s="54"/>
      <c r="C71" s="23" t="str">
        <f>SAMLET!C71</f>
        <v>Merudgifter forbundet med såkaldt "crowd control" ved stoppesteder og knudepunkter, som følger direkte af COVID-19</v>
      </c>
      <c r="D71" s="137">
        <f>D14+D26</f>
        <v>0</v>
      </c>
    </row>
    <row r="72" spans="1:5" ht="30" x14ac:dyDescent="0.25">
      <c r="A72" s="184"/>
      <c r="B72" s="54"/>
      <c r="C72" s="23" t="str">
        <f>SAMLET!C72</f>
        <v>Modgående mindreudgifter ved reduceret drift for bus, bane og flextrafik i forhold til det budgetterede for 2022</v>
      </c>
      <c r="D72" s="137">
        <f>D15+D27+D36+D45+D54</f>
        <v>0</v>
      </c>
    </row>
    <row r="73" spans="1:5" s="1" customFormat="1" x14ac:dyDescent="0.25">
      <c r="A73" s="184"/>
      <c r="B73" s="55"/>
      <c r="C73" s="24" t="s">
        <v>9</v>
      </c>
      <c r="D73" s="138">
        <f>SUBTOTAL(9,D66:D72)</f>
        <v>0</v>
      </c>
      <c r="E73" s="11"/>
    </row>
    <row r="74" spans="1:5" x14ac:dyDescent="0.25">
      <c r="A74" s="26"/>
      <c r="B74" s="27"/>
      <c r="C74" s="19"/>
      <c r="D74" s="144"/>
    </row>
    <row r="75" spans="1:5" x14ac:dyDescent="0.25">
      <c r="A75" s="180"/>
      <c r="B75" s="180"/>
      <c r="C75" s="180"/>
      <c r="D75" s="145"/>
    </row>
    <row r="76" spans="1:5" x14ac:dyDescent="0.25">
      <c r="C76" s="56" t="s">
        <v>14</v>
      </c>
      <c r="D76" s="139">
        <f>ROUND(SUM(D7:D60)-SUM(D66:D72)-D16-D28-D46-D37-D55-D60,1)</f>
        <v>0</v>
      </c>
    </row>
    <row r="78" spans="1:5" x14ac:dyDescent="0.25">
      <c r="A78" s="74" t="s">
        <v>39</v>
      </c>
      <c r="B78" s="75"/>
      <c r="C78" s="76"/>
      <c r="D78" s="74" t="s">
        <v>32</v>
      </c>
    </row>
    <row r="79" spans="1:5" ht="30" x14ac:dyDescent="0.25">
      <c r="A79" s="194" t="s">
        <v>2</v>
      </c>
      <c r="B79" s="199" t="s">
        <v>3</v>
      </c>
      <c r="C79" s="103" t="str">
        <f t="shared" ref="C79:C84" si="0">C10</f>
        <v>Mindre indtægter fra billetter og kontrolafgifter for bus i forhold til det budgetterede som følge af COVID-19.</v>
      </c>
      <c r="D79" s="98"/>
    </row>
    <row r="80" spans="1:5" ht="75" customHeight="1" x14ac:dyDescent="0.25">
      <c r="A80" s="194"/>
      <c r="B80" s="199"/>
      <c r="C80" s="103" t="str">
        <f t="shared" si="0"/>
        <v>Merudgifter til indsættelse af ekstrakapacitet for at sikre afstand mellem passagererne, under forudsætning af, at der er gældende statslige opfordringer om indsættelse heraf som følge af COVID-19</v>
      </c>
      <c r="D80" s="98"/>
    </row>
    <row r="81" spans="1:4" ht="45" x14ac:dyDescent="0.25">
      <c r="A81" s="194"/>
      <c r="B81" s="197"/>
      <c r="C81" s="173" t="str">
        <f t="shared" si="0"/>
        <v>Merudgifter til eventuelle værnemidler samt rengøring af busser og chaufførlokaler, der følger direkte af COVID-19</v>
      </c>
      <c r="D81" s="98"/>
    </row>
    <row r="82" spans="1:4" ht="30" x14ac:dyDescent="0.25">
      <c r="A82" s="194"/>
      <c r="B82" s="197"/>
      <c r="C82" s="104" t="str">
        <f t="shared" si="0"/>
        <v>Trafikselskabernes merudgifter forbundet med kommunikation vedr. COVID-19 hensigtsmæssig adfærd</v>
      </c>
      <c r="D82" s="100"/>
    </row>
    <row r="83" spans="1:4" ht="45" x14ac:dyDescent="0.25">
      <c r="A83" s="194"/>
      <c r="B83" s="197"/>
      <c r="C83" s="103" t="str">
        <f t="shared" si="0"/>
        <v>Merudgifter forbundet med såkaldt "crowd control" ved stoppesteder og knudepunkter, som følger direkte af COVID-19</v>
      </c>
      <c r="D83" s="100"/>
    </row>
    <row r="84" spans="1:4" ht="30" x14ac:dyDescent="0.25">
      <c r="A84" s="195"/>
      <c r="B84" s="198"/>
      <c r="C84" s="103" t="str">
        <f t="shared" si="0"/>
        <v>Modgående mindreudgifter ved reduceret drift for bus i forhold til det budgetterede for 2022</v>
      </c>
      <c r="D84" s="98"/>
    </row>
    <row r="85" spans="1:4" ht="45" x14ac:dyDescent="0.25">
      <c r="A85" s="185" t="s">
        <v>5</v>
      </c>
      <c r="B85" s="191" t="s">
        <v>6</v>
      </c>
      <c r="C85" s="36" t="str">
        <f t="shared" ref="C85:C90" si="1">C22</f>
        <v>Mindre indtægter fra billetter og kontrolafgifter for bane i forhold til det budgetterede for 2022 som følge af COVID-19</v>
      </c>
      <c r="D85" s="99"/>
    </row>
    <row r="86" spans="1:4" ht="69" customHeight="1" x14ac:dyDescent="0.25">
      <c r="A86" s="186"/>
      <c r="B86" s="192"/>
      <c r="C86" s="36" t="str">
        <f t="shared" si="1"/>
        <v>Merudgifter til indsættelse af ekstrakapacitet for at sikre afstand mellem passagererne, under 
forudsætning af, at der er gældende statslige opfordringer om indsættelse heraf som følge af 
COVID-19</v>
      </c>
      <c r="D86" s="99"/>
    </row>
    <row r="87" spans="1:4" ht="45" x14ac:dyDescent="0.25">
      <c r="A87" s="186"/>
      <c r="B87" s="192"/>
      <c r="C87" s="105" t="str">
        <f t="shared" si="1"/>
        <v>Merudgifter til eventuelle værnemidler samt rengøring af busser, flexbiler og chaufførlokaler, der 
følger direkte af COVID-19</v>
      </c>
      <c r="D87" s="99"/>
    </row>
    <row r="88" spans="1:4" ht="45" x14ac:dyDescent="0.25">
      <c r="A88" s="186"/>
      <c r="B88" s="192"/>
      <c r="C88" s="36" t="str">
        <f t="shared" si="1"/>
        <v>Trafikselskabernes merudgifter forbundet med kommunikation vedr. COVID-19 hensigtsmæssig 
adfærd</v>
      </c>
      <c r="D88" s="99"/>
    </row>
    <row r="89" spans="1:4" ht="45" x14ac:dyDescent="0.25">
      <c r="A89" s="186"/>
      <c r="B89" s="192"/>
      <c r="C89" s="36" t="str">
        <f t="shared" si="1"/>
        <v>Merudgifter forbundet med såkaldt ”crowd control” ved stoppesteder og knudepunkter, som 
følger direkte af COVID-19</v>
      </c>
      <c r="D89" s="99"/>
    </row>
    <row r="90" spans="1:4" ht="30" x14ac:dyDescent="0.25">
      <c r="A90" s="186"/>
      <c r="B90" s="192"/>
      <c r="C90" s="36" t="str">
        <f t="shared" si="1"/>
        <v>Modgående mindreudgifter ved reduceret drift for  bane i forhold til det budgetterede for 2022</v>
      </c>
      <c r="D90" s="99"/>
    </row>
    <row r="91" spans="1:4" ht="45" x14ac:dyDescent="0.25">
      <c r="A91" s="193" t="s">
        <v>7</v>
      </c>
      <c r="B91" s="196" t="s">
        <v>16</v>
      </c>
      <c r="C91" s="103" t="str">
        <f>C34</f>
        <v>Mindre indtægter fra billetter og kontrolafgifter for flextrafik i forhold til det budgetterede for 2022 som følge af COVID-19</v>
      </c>
      <c r="D91" s="98"/>
    </row>
    <row r="92" spans="1:4" ht="36.75" customHeight="1" x14ac:dyDescent="0.25">
      <c r="A92" s="194"/>
      <c r="B92" s="197"/>
      <c r="C92" s="173" t="str">
        <f>C35</f>
        <v>Merudgifter til flextrafik, som følger direkte af COVID-19, fx solo-kørsel</v>
      </c>
      <c r="D92" s="98"/>
    </row>
    <row r="93" spans="1:4" ht="30" x14ac:dyDescent="0.25">
      <c r="A93" s="195"/>
      <c r="B93" s="198"/>
      <c r="C93" s="103" t="str">
        <f>C36</f>
        <v>Modgående mindreudgifter ved reduceret drift for flextrafik i forhold til det budgetterede for 2022</v>
      </c>
      <c r="D93" s="98"/>
    </row>
    <row r="94" spans="1:4" ht="45" x14ac:dyDescent="0.25">
      <c r="A94" s="185" t="s">
        <v>7</v>
      </c>
      <c r="B94" s="188" t="s">
        <v>8</v>
      </c>
      <c r="C94" s="105" t="str">
        <f>C52</f>
        <v>Mindre indtægter fra billetter og kontrolafgifter for flextrafik i forhold til det budgetterede for 2022 som følge af COVID-19</v>
      </c>
      <c r="D94" s="99"/>
    </row>
    <row r="95" spans="1:4" ht="34.5" customHeight="1" x14ac:dyDescent="0.25">
      <c r="A95" s="186"/>
      <c r="B95" s="189"/>
      <c r="C95" s="105" t="str">
        <f>C53</f>
        <v>Merudgifter til flextrafik, som følger direkte af COVID-19, fx solo-kørsel</v>
      </c>
      <c r="D95" s="99"/>
    </row>
    <row r="96" spans="1:4" ht="30" x14ac:dyDescent="0.25">
      <c r="A96" s="187"/>
      <c r="B96" s="190"/>
      <c r="C96" s="105" t="str">
        <f>C54</f>
        <v>Modgående mindreudgifter ved reduceret drift for flextrafik i forhold til det budgetterede for 2022</v>
      </c>
      <c r="D96" s="99"/>
    </row>
    <row r="97" spans="1:4" ht="45" x14ac:dyDescent="0.25">
      <c r="A97" s="77" t="s">
        <v>12</v>
      </c>
      <c r="B97" s="78" t="s">
        <v>13</v>
      </c>
      <c r="C97" s="107" t="str">
        <f>C59</f>
        <v>Trafikselskabernes merudgifter forbundet med kommunikation vedr. COVID-19 hensigtsmæssig 
adfærd</v>
      </c>
      <c r="D97" s="98"/>
    </row>
  </sheetData>
  <sheetProtection formatColumns="0" formatRows="0"/>
  <mergeCells count="22">
    <mergeCell ref="A7:A16"/>
    <mergeCell ref="B7:B16"/>
    <mergeCell ref="A31:A37"/>
    <mergeCell ref="B31:B37"/>
    <mergeCell ref="A19:A28"/>
    <mergeCell ref="B19:B28"/>
    <mergeCell ref="A40:A46"/>
    <mergeCell ref="B40:B46"/>
    <mergeCell ref="A49:A55"/>
    <mergeCell ref="B49:B55"/>
    <mergeCell ref="A58:A60"/>
    <mergeCell ref="B58:B60"/>
    <mergeCell ref="A94:A96"/>
    <mergeCell ref="B94:B96"/>
    <mergeCell ref="A91:A93"/>
    <mergeCell ref="B91:B93"/>
    <mergeCell ref="A63:A73"/>
    <mergeCell ref="A75:C75"/>
    <mergeCell ref="A79:A84"/>
    <mergeCell ref="B79:B84"/>
    <mergeCell ref="A85:A90"/>
    <mergeCell ref="B85:B90"/>
  </mergeCells>
  <pageMargins left="0.23622047244094491" right="0.23622047244094491" top="0.74803149606299213" bottom="0.74803149606299213" header="0.31496062992125984" footer="0.31496062992125984"/>
  <pageSetup paperSize="9" scale="70" fitToWidth="0" fitToHeight="0" orientation="landscape" r:id="rId1"/>
  <headerFooter>
    <oddFooter>&amp;RSide &amp;P af &amp;N</oddFooter>
  </headerFooter>
  <rowBreaks count="3" manualBreakCount="3">
    <brk id="38" max="16" man="1"/>
    <brk id="61" max="16" man="1"/>
    <brk id="7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9D2ACEBD88ED43A75BF4213A0FECCD" ma:contentTypeVersion="0" ma:contentTypeDescription="Create a new document." ma:contentTypeScope="" ma:versionID="5c97ec775290f35e825c8ff90b7470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712977-8BF5-49C0-93F7-FCF821763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0A6826-E02E-4F99-AE4F-766CBA907D5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3DE21B-F786-46FE-B96A-3F4A779FD0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Navngivne områder</vt:lpstr>
      </vt:variant>
      <vt:variant>
        <vt:i4>14</vt:i4>
      </vt:variant>
    </vt:vector>
  </HeadingPairs>
  <TitlesOfParts>
    <vt:vector size="21" baseType="lpstr">
      <vt:lpstr>SAMLET</vt:lpstr>
      <vt:lpstr>BAT</vt:lpstr>
      <vt:lpstr>Fynbus</vt:lpstr>
      <vt:lpstr>Midttrafik</vt:lpstr>
      <vt:lpstr>Movia</vt:lpstr>
      <vt:lpstr>NT</vt:lpstr>
      <vt:lpstr>Sydtrafik</vt:lpstr>
      <vt:lpstr>BAT!Udskriftsområde</vt:lpstr>
      <vt:lpstr>Fynbus!Udskriftsområde</vt:lpstr>
      <vt:lpstr>Midttrafik!Udskriftsområde</vt:lpstr>
      <vt:lpstr>Movia!Udskriftsområde</vt:lpstr>
      <vt:lpstr>NT!Udskriftsområde</vt:lpstr>
      <vt:lpstr>SAMLET!Udskriftsområde</vt:lpstr>
      <vt:lpstr>Sydtrafik!Udskriftsområde</vt:lpstr>
      <vt:lpstr>BAT!Udskriftstitler</vt:lpstr>
      <vt:lpstr>Fynbus!Udskriftstitler</vt:lpstr>
      <vt:lpstr>Midttrafik!Udskriftstitler</vt:lpstr>
      <vt:lpstr>Movia!Udskriftstitler</vt:lpstr>
      <vt:lpstr>NT!Udskriftstitler</vt:lpstr>
      <vt:lpstr>SAMLET!Udskriftstitler</vt:lpstr>
      <vt:lpstr>Sydtrafik!Udskriftstitler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Callesen</dc:creator>
  <cp:lastModifiedBy>Tina Schelde</cp:lastModifiedBy>
  <cp:lastPrinted>2020-10-08T10:02:23Z</cp:lastPrinted>
  <dcterms:created xsi:type="dcterms:W3CDTF">2020-05-28T08:17:44Z</dcterms:created>
  <dcterms:modified xsi:type="dcterms:W3CDTF">2023-09-28T12:33:13Z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0x010100529D2ACEBD88ED43A75BF4213A0FECCD</vt:lpwstr>
  </property>
</Properties>
</file>