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Luftfartsmarkeder\Økonomisk Regulering\EU-licenser\14. Corona\Luftfartspakken\Lønudgifter til kritisk personale AOC\Materiale til hjemmesiden for puljen\Materiale pakke nr. 3\"/>
    </mc:Choice>
  </mc:AlternateContent>
  <xr:revisionPtr revIDLastSave="0" documentId="13_ncr:1_{32D96673-5B6A-48C0-8CAF-ECC758416C4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0" i="1"/>
  <c r="F18" i="1"/>
  <c r="F17" i="1"/>
  <c r="F11" i="1"/>
  <c r="F12" i="1"/>
  <c r="F13" i="1"/>
  <c r="F14" i="1"/>
  <c r="F15" i="1"/>
  <c r="F10" i="1"/>
  <c r="F68" i="1" l="1"/>
  <c r="E68" i="1"/>
  <c r="D68" i="1"/>
  <c r="F67" i="1"/>
  <c r="F65" i="1"/>
  <c r="F64" i="1"/>
  <c r="F62" i="1"/>
  <c r="F61" i="1"/>
  <c r="F60" i="1"/>
  <c r="F59" i="1"/>
  <c r="F58" i="1"/>
  <c r="F57" i="1"/>
  <c r="E52" i="1"/>
  <c r="D52" i="1"/>
  <c r="F52" i="1" s="1"/>
  <c r="F51" i="1"/>
  <c r="F49" i="1"/>
  <c r="F48" i="1"/>
  <c r="F46" i="1"/>
  <c r="F45" i="1"/>
  <c r="F44" i="1"/>
  <c r="F43" i="1"/>
  <c r="F42" i="1"/>
  <c r="F41" i="1"/>
  <c r="F37" i="1"/>
  <c r="E37" i="1"/>
  <c r="D37" i="1"/>
  <c r="F36" i="1"/>
  <c r="F34" i="1"/>
  <c r="F33" i="1"/>
  <c r="F31" i="1"/>
  <c r="F30" i="1"/>
  <c r="F29" i="1"/>
  <c r="F28" i="1"/>
  <c r="F27" i="1"/>
  <c r="F26" i="1"/>
  <c r="D21" i="1"/>
  <c r="F21" i="1" l="1"/>
  <c r="C5" i="1" s="1"/>
</calcChain>
</file>

<file path=xl/sharedStrings.xml><?xml version="1.0" encoding="utf-8"?>
<sst xmlns="http://schemas.openxmlformats.org/spreadsheetml/2006/main" count="89" uniqueCount="37">
  <si>
    <r>
      <rPr>
        <sz val="10"/>
        <rFont val="Verdana"/>
        <family val="2"/>
      </rPr>
      <t>CVR-nr.:</t>
    </r>
  </si>
  <si>
    <r>
      <rPr>
        <sz val="10"/>
        <rFont val="Verdana"/>
        <family val="2"/>
      </rPr>
      <t xml:space="preserve">For virksomheder uden CVR: Bank:
</t>
    </r>
    <r>
      <rPr>
        <sz val="10"/>
        <rFont val="Verdana"/>
        <family val="2"/>
      </rPr>
      <t xml:space="preserve">Kontooplysninger:
</t>
    </r>
    <r>
      <rPr>
        <sz val="10"/>
        <rFont val="Verdana"/>
        <family val="2"/>
      </rPr>
      <t>EBAN nr.:</t>
    </r>
  </si>
  <si>
    <r>
      <rPr>
        <sz val="10"/>
        <rFont val="Verdana"/>
        <family val="2"/>
      </rPr>
      <t>Funktion</t>
    </r>
  </si>
  <si>
    <r>
      <rPr>
        <sz val="10"/>
        <rFont val="Verdana"/>
        <family val="2"/>
      </rPr>
      <t>Navn på personen, der varetager funktionen</t>
    </r>
  </si>
  <si>
    <r>
      <rPr>
        <sz val="10"/>
        <rFont val="Verdana"/>
        <family val="2"/>
      </rPr>
      <t xml:space="preserve">Svarer varetagelsen af funktionen til en fuldtidsstilling? Hvis nej angiv da i procent, hvor meget det svarer til ift. en
</t>
    </r>
    <r>
      <rPr>
        <sz val="10"/>
        <rFont val="Verdana"/>
        <family val="2"/>
      </rPr>
      <t>fuldtidsstilling</t>
    </r>
  </si>
  <si>
    <r>
      <rPr>
        <sz val="10"/>
        <rFont val="Verdana"/>
        <family val="2"/>
      </rPr>
      <t>Lønomkostninger inkl. pension, som det fremgår af lønsedlen</t>
    </r>
  </si>
  <si>
    <r>
      <rPr>
        <sz val="10"/>
        <rFont val="Verdana"/>
        <family val="2"/>
      </rPr>
      <t>Hensættelse til feriepenge</t>
    </r>
  </si>
  <si>
    <r>
      <rPr>
        <i/>
        <sz val="10"/>
        <rFont val="Verdana"/>
        <family val="2"/>
      </rPr>
      <t xml:space="preserve">OPS (Operations)
</t>
    </r>
    <r>
      <rPr>
        <i/>
        <sz val="10"/>
        <rFont val="Verdana"/>
        <family val="2"/>
      </rPr>
      <t>området:</t>
    </r>
  </si>
  <si>
    <r>
      <rPr>
        <sz val="10"/>
        <rFont val="Verdana"/>
        <family val="2"/>
      </rPr>
      <t xml:space="preserve">Accountable
</t>
    </r>
    <r>
      <rPr>
        <sz val="10"/>
        <rFont val="Verdana"/>
        <family val="2"/>
      </rPr>
      <t>Manager (AM)</t>
    </r>
  </si>
  <si>
    <r>
      <rPr>
        <sz val="10"/>
        <rFont val="Verdana"/>
        <family val="2"/>
      </rPr>
      <t xml:space="preserve">Nominated Person Flight OPS (NP
</t>
    </r>
    <r>
      <rPr>
        <sz val="10"/>
        <rFont val="Verdana"/>
        <family val="2"/>
      </rPr>
      <t>Flight OPS)</t>
    </r>
  </si>
  <si>
    <r>
      <rPr>
        <sz val="10"/>
        <rFont val="Verdana"/>
        <family val="2"/>
      </rPr>
      <t xml:space="preserve">Nominated Person Crew Training (NP
</t>
    </r>
    <r>
      <rPr>
        <sz val="10"/>
        <rFont val="Verdana"/>
        <family val="2"/>
      </rPr>
      <t>Crew Training)</t>
    </r>
  </si>
  <si>
    <r>
      <rPr>
        <sz val="10"/>
        <rFont val="Verdana"/>
        <family val="2"/>
      </rPr>
      <t xml:space="preserve">Nominated Person Ground OPS (NP
</t>
    </r>
    <r>
      <rPr>
        <sz val="10"/>
        <rFont val="Verdana"/>
        <family val="2"/>
      </rPr>
      <t>Ground OPS)</t>
    </r>
  </si>
  <si>
    <r>
      <rPr>
        <sz val="10"/>
        <rFont val="Verdana"/>
        <family val="2"/>
      </rPr>
      <t>Safety Manager</t>
    </r>
  </si>
  <si>
    <r>
      <rPr>
        <sz val="10"/>
        <rFont val="Verdana"/>
        <family val="2"/>
      </rPr>
      <t xml:space="preserve">Compliance
</t>
    </r>
    <r>
      <rPr>
        <sz val="10"/>
        <rFont val="Verdana"/>
        <family val="2"/>
      </rPr>
      <t>Monitoring Manager</t>
    </r>
  </si>
  <si>
    <r>
      <rPr>
        <i/>
        <sz val="10"/>
        <rFont val="Verdana"/>
        <family val="2"/>
      </rPr>
      <t xml:space="preserve">Part M
</t>
    </r>
    <r>
      <rPr>
        <i/>
        <sz val="10"/>
        <rFont val="Verdana"/>
        <family val="2"/>
      </rPr>
      <t>(Maintainance) området</t>
    </r>
  </si>
  <si>
    <r>
      <rPr>
        <sz val="10"/>
        <rFont val="Verdana"/>
        <family val="2"/>
      </rPr>
      <t xml:space="preserve">Nominated Person Maintainance (NP
</t>
    </r>
    <r>
      <rPr>
        <sz val="10"/>
        <rFont val="Verdana"/>
        <family val="2"/>
      </rPr>
      <t>Maintenance)</t>
    </r>
  </si>
  <si>
    <r>
      <rPr>
        <sz val="10"/>
        <rFont val="Verdana"/>
        <family val="2"/>
      </rPr>
      <t>Quality Manager</t>
    </r>
  </si>
  <si>
    <r>
      <rPr>
        <i/>
        <sz val="10"/>
        <rFont val="Verdana"/>
        <family val="2"/>
      </rPr>
      <t>Securityområdet:</t>
    </r>
  </si>
  <si>
    <r>
      <rPr>
        <sz val="10"/>
        <rFont val="Verdana"/>
        <family val="2"/>
      </rPr>
      <t>Security Manager</t>
    </r>
  </si>
  <si>
    <r>
      <rPr>
        <sz val="10"/>
        <rFont val="Verdana"/>
        <family val="2"/>
      </rPr>
      <t xml:space="preserve">Månedens totale støtteberettigede
</t>
    </r>
    <r>
      <rPr>
        <sz val="10"/>
        <rFont val="Verdana"/>
        <family val="2"/>
      </rPr>
      <t>lønomkostninger:</t>
    </r>
  </si>
  <si>
    <r>
      <rPr>
        <sz val="10"/>
        <rFont val="Verdana"/>
        <family val="2"/>
      </rPr>
      <t xml:space="preserve">Nominated Person
</t>
    </r>
    <r>
      <rPr>
        <sz val="10"/>
        <rFont val="Verdana"/>
        <family val="2"/>
      </rPr>
      <t>Crew Training (NP Crew Training)</t>
    </r>
  </si>
  <si>
    <r>
      <rPr>
        <i/>
        <sz val="10"/>
        <rFont val="Verdana"/>
        <family val="2"/>
      </rPr>
      <t xml:space="preserve">Part M (Maintainance)
</t>
    </r>
    <r>
      <rPr>
        <i/>
        <sz val="10"/>
        <rFont val="Verdana"/>
        <family val="2"/>
      </rPr>
      <t>området</t>
    </r>
  </si>
  <si>
    <r>
      <rPr>
        <sz val="10"/>
        <rFont val="Verdana"/>
        <family val="2"/>
      </rPr>
      <t xml:space="preserve">Nominated Person
</t>
    </r>
    <r>
      <rPr>
        <sz val="10"/>
        <rFont val="Verdana"/>
        <family val="2"/>
      </rPr>
      <t>Maintainance (NP Maintenance)</t>
    </r>
  </si>
  <si>
    <r>
      <rPr>
        <sz val="10"/>
        <rFont val="Verdana"/>
        <family val="2"/>
      </rPr>
      <t xml:space="preserve">Nominated Person
</t>
    </r>
    <r>
      <rPr>
        <sz val="10"/>
        <rFont val="Verdana"/>
        <family val="2"/>
      </rPr>
      <t>Flight OPS (NP Flight OPS)</t>
    </r>
  </si>
  <si>
    <r>
      <rPr>
        <u/>
        <sz val="10"/>
        <rFont val="Verdana"/>
        <family val="2"/>
      </rPr>
      <t xml:space="preserve">Tro- og loveerklæring
</t>
    </r>
    <r>
      <rPr>
        <sz val="10"/>
        <rFont val="Verdana"/>
        <family val="2"/>
      </rPr>
      <t xml:space="preserve">Denne erklæring afgives af nedenstående person, som med sin underskrift
</t>
    </r>
    <r>
      <rPr>
        <sz val="10"/>
        <rFont val="Verdana"/>
        <family val="2"/>
      </rPr>
      <t xml:space="preserve">1. bekræfter at være bemyndiget til at afgive erklæringen,
</t>
    </r>
    <r>
      <rPr>
        <sz val="10"/>
        <rFont val="Verdana"/>
        <family val="2"/>
      </rPr>
      <t xml:space="preserve">2. bekræfter på tro og love korrektheden af oplysningerne i erklæringen og
</t>
    </r>
    <r>
      <rPr>
        <sz val="10"/>
        <rFont val="Verdana"/>
        <family val="2"/>
      </rPr>
      <t>3. giver samtykke til, at Trafikstyrelsen må kontrollere oplysningerne i erklæringen hos de relevante myndigheder</t>
    </r>
  </si>
  <si>
    <r>
      <rPr>
        <sz val="10"/>
        <rFont val="Verdana"/>
        <family val="2"/>
      </rPr>
      <t>Navn:</t>
    </r>
  </si>
  <si>
    <r>
      <rPr>
        <sz val="10"/>
        <rFont val="Verdana"/>
        <family val="2"/>
      </rPr>
      <t>Titel:</t>
    </r>
  </si>
  <si>
    <r>
      <rPr>
        <sz val="10"/>
        <rFont val="Verdana"/>
        <family val="2"/>
      </rPr>
      <t>Underskrift:</t>
    </r>
  </si>
  <si>
    <t>Støtteberettigede lønomkostninger for juni måned 2021:</t>
  </si>
  <si>
    <t>Støtteberettigede lønomkostninger for juli måned 2021:</t>
  </si>
  <si>
    <t xml:space="preserve">
Støtteberettigede lønomkostninger for august måned 2021:</t>
  </si>
  <si>
    <t>Støtteberettigede lønomkostninger for september måned 2021:</t>
  </si>
  <si>
    <t xml:space="preserve">Støtteberettigede lønomkostninger i alt </t>
  </si>
  <si>
    <t>Svarer varetagelsen af funktionen til en fuldtidsstilling? Hvis nej angiv da i procent hvor meget det svarer til ift. En fuldtidsstilling
i procent, hvor</t>
  </si>
  <si>
    <t xml:space="preserve">Støtteberettigede Lønomkostninger ialt </t>
  </si>
  <si>
    <t xml:space="preserve">Var selskabet pr. 1. oktober 2020 indehaver af et dansk AOC  Ja/nej
Opfylder selskabet betingelserne om udførelse af passagertransport i BEK nr 1703 af 19/08/2021 §2 stk. 1  Ja/nej
</t>
  </si>
  <si>
    <r>
      <rPr>
        <b/>
        <sz val="10"/>
        <rFont val="Verdana"/>
        <family val="2"/>
      </rPr>
      <t xml:space="preserve">Bilag 1: </t>
    </r>
    <r>
      <rPr>
        <b/>
        <sz val="10"/>
        <color theme="1"/>
        <rFont val="Verdana"/>
        <family val="2"/>
      </rPr>
      <t>Ansøgning om støtte jf. BEK nr 1703 af 19/08/2021</t>
    </r>
    <r>
      <rPr>
        <b/>
        <sz val="10"/>
        <rFont val="Verdana"/>
        <family val="2"/>
      </rPr>
      <t xml:space="preserve">
</t>
    </r>
    <r>
      <rPr>
        <sz val="10"/>
        <rFont val="Verdana"/>
        <family val="2"/>
      </rPr>
      <t xml:space="preserve">Selskabets navn:            </t>
    </r>
    <r>
      <rPr>
        <u/>
        <sz val="10"/>
        <rFont val="Times New Roman"/>
        <family val="1"/>
      </rPr>
      <t xml:space="preserve">                                                                                                                                   
</t>
    </r>
    <r>
      <rPr>
        <sz val="10"/>
        <rFont val="Verdana"/>
        <family val="2"/>
      </rPr>
      <t xml:space="preserve">Selskabets adresse:        </t>
    </r>
    <r>
      <rPr>
        <u/>
        <sz val="10"/>
        <rFont val="Times New Roman"/>
        <family val="1"/>
      </rPr>
      <t>                                                                                                                                  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</si>
</sst>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0"/>
      <color rgb="FF000000"/>
      <name val="Times New Roman"/>
      <charset val="204"/>
    </font>
    <font>
      <sz val="10"/>
      <name val="Verdana"/>
    </font>
    <font>
      <i/>
      <sz val="10"/>
      <name val="Verdana"/>
    </font>
    <font>
      <b/>
      <sz val="10"/>
      <name val="Verdana"/>
      <family val="2"/>
    </font>
    <font>
      <sz val="10"/>
      <name val="Verdana"/>
      <family val="2"/>
    </font>
    <font>
      <u/>
      <sz val="10"/>
      <name val="Times New Roman"/>
      <family val="1"/>
    </font>
    <font>
      <i/>
      <sz val="10"/>
      <name val="Verdana"/>
      <family val="2"/>
    </font>
    <font>
      <u/>
      <sz val="10"/>
      <name val="Verdana"/>
      <family val="2"/>
    </font>
    <font>
      <sz val="10"/>
      <color rgb="FF000000"/>
      <name val="Times New Roman"/>
      <charset val="204"/>
    </font>
    <font>
      <sz val="14"/>
      <name val="Verdana"/>
      <family val="2"/>
    </font>
    <font>
      <sz val="10"/>
      <color rgb="FF000000"/>
      <name val="Times New Roman"/>
      <family val="1"/>
    </font>
    <font>
      <sz val="14"/>
      <color rgb="FF000000"/>
      <name val="Times New Roman"/>
      <family val="1"/>
    </font>
    <font>
      <sz val="10"/>
      <color rgb="FF000000"/>
      <name val="Times New Roman"/>
      <family val="2"/>
      <charset val="204"/>
    </font>
    <font>
      <b/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</patternFill>
    </fill>
    <fill>
      <patternFill patternType="solid">
        <fgColor rgb="FFD8D8D8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0" fontId="2" fillId="3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10" fontId="0" fillId="0" borderId="1" xfId="0" applyNumberForma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" fontId="0" fillId="0" borderId="1" xfId="0" applyNumberFormat="1" applyFill="1" applyBorder="1" applyAlignment="1">
      <alignment horizontal="left" vertical="center" wrapText="1"/>
    </xf>
    <xf numFmtId="164" fontId="11" fillId="0" borderId="0" xfId="1" applyNumberFormat="1" applyFont="1" applyFill="1" applyBorder="1" applyAlignment="1">
      <alignment horizontal="left" vertical="top" wrapText="1"/>
    </xf>
    <xf numFmtId="1" fontId="0" fillId="3" borderId="1" xfId="0" applyNumberFormat="1" applyFill="1" applyBorder="1" applyAlignment="1">
      <alignment horizontal="left" vertical="top" wrapText="1"/>
    </xf>
    <xf numFmtId="1" fontId="0" fillId="3" borderId="1" xfId="0" applyNumberForma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0" fillId="0" borderId="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top" wrapText="1"/>
    </xf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259588</xdr:colOff>
      <xdr:row>0</xdr:row>
      <xdr:rowOff>2472943</xdr:rowOff>
    </xdr:from>
    <xdr:ext cx="4139565" cy="762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4139565" cy="7620"/>
        </a:xfrm>
        <a:custGeom>
          <a:avLst/>
          <a:gdLst/>
          <a:ahLst/>
          <a:cxnLst/>
          <a:rect l="0" t="0" r="0" b="0"/>
          <a:pathLst>
            <a:path w="4139565" h="7620">
              <a:moveTo>
                <a:pt x="4139183" y="7620"/>
              </a:moveTo>
              <a:lnTo>
                <a:pt x="0" y="7620"/>
              </a:lnTo>
              <a:lnTo>
                <a:pt x="0" y="0"/>
              </a:lnTo>
              <a:lnTo>
                <a:pt x="4139183" y="0"/>
              </a:lnTo>
              <a:lnTo>
                <a:pt x="4139183" y="762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</xdr:col>
      <xdr:colOff>259588</xdr:colOff>
      <xdr:row>1</xdr:row>
      <xdr:rowOff>518667</xdr:rowOff>
    </xdr:from>
    <xdr:ext cx="4139565" cy="762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4139565" cy="7620"/>
        </a:xfrm>
        <a:custGeom>
          <a:avLst/>
          <a:gdLst/>
          <a:ahLst/>
          <a:cxnLst/>
          <a:rect l="0" t="0" r="0" b="0"/>
          <a:pathLst>
            <a:path w="4139565" h="7620">
              <a:moveTo>
                <a:pt x="4139183" y="7620"/>
              </a:moveTo>
              <a:lnTo>
                <a:pt x="0" y="7620"/>
              </a:lnTo>
              <a:lnTo>
                <a:pt x="0" y="0"/>
              </a:lnTo>
              <a:lnTo>
                <a:pt x="4139183" y="0"/>
              </a:lnTo>
              <a:lnTo>
                <a:pt x="4139183" y="762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</xdr:col>
      <xdr:colOff>259588</xdr:colOff>
      <xdr:row>1</xdr:row>
      <xdr:rowOff>786891</xdr:rowOff>
    </xdr:from>
    <xdr:ext cx="4139565" cy="762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4139565" cy="7620"/>
        </a:xfrm>
        <a:custGeom>
          <a:avLst/>
          <a:gdLst/>
          <a:ahLst/>
          <a:cxnLst/>
          <a:rect l="0" t="0" r="0" b="0"/>
          <a:pathLst>
            <a:path w="4139565" h="7620">
              <a:moveTo>
                <a:pt x="4139183" y="7620"/>
              </a:moveTo>
              <a:lnTo>
                <a:pt x="0" y="7620"/>
              </a:lnTo>
              <a:lnTo>
                <a:pt x="0" y="0"/>
              </a:lnTo>
              <a:lnTo>
                <a:pt x="4139183" y="0"/>
              </a:lnTo>
              <a:lnTo>
                <a:pt x="4139183" y="762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</xdr:col>
      <xdr:colOff>259588</xdr:colOff>
      <xdr:row>2</xdr:row>
      <xdr:rowOff>791463</xdr:rowOff>
    </xdr:from>
    <xdr:ext cx="4139565" cy="762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4139565" cy="7620"/>
        </a:xfrm>
        <a:custGeom>
          <a:avLst/>
          <a:gdLst/>
          <a:ahLst/>
          <a:cxnLst/>
          <a:rect l="0" t="0" r="0" b="0"/>
          <a:pathLst>
            <a:path w="4139565" h="7620">
              <a:moveTo>
                <a:pt x="4139183" y="7619"/>
              </a:moveTo>
              <a:lnTo>
                <a:pt x="0" y="7619"/>
              </a:lnTo>
              <a:lnTo>
                <a:pt x="0" y="0"/>
              </a:lnTo>
              <a:lnTo>
                <a:pt x="4139183" y="0"/>
              </a:lnTo>
              <a:lnTo>
                <a:pt x="4139183" y="7619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</xdr:col>
      <xdr:colOff>259588</xdr:colOff>
      <xdr:row>2</xdr:row>
      <xdr:rowOff>1059687</xdr:rowOff>
    </xdr:from>
    <xdr:ext cx="4139565" cy="762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0"/>
          <a:ext cx="4139565" cy="7620"/>
        </a:xfrm>
        <a:custGeom>
          <a:avLst/>
          <a:gdLst/>
          <a:ahLst/>
          <a:cxnLst/>
          <a:rect l="0" t="0" r="0" b="0"/>
          <a:pathLst>
            <a:path w="4139565" h="7620">
              <a:moveTo>
                <a:pt x="4139183" y="7619"/>
              </a:moveTo>
              <a:lnTo>
                <a:pt x="0" y="7619"/>
              </a:lnTo>
              <a:lnTo>
                <a:pt x="0" y="0"/>
              </a:lnTo>
              <a:lnTo>
                <a:pt x="4139183" y="0"/>
              </a:lnTo>
              <a:lnTo>
                <a:pt x="4139183" y="7619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</xdr:col>
      <xdr:colOff>259588</xdr:colOff>
      <xdr:row>2</xdr:row>
      <xdr:rowOff>1327911</xdr:rowOff>
    </xdr:from>
    <xdr:ext cx="4139565" cy="762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4139565" cy="7620"/>
        </a:xfrm>
        <a:custGeom>
          <a:avLst/>
          <a:gdLst/>
          <a:ahLst/>
          <a:cxnLst/>
          <a:rect l="0" t="0" r="0" b="0"/>
          <a:pathLst>
            <a:path w="4139565" h="7620">
              <a:moveTo>
                <a:pt x="4139183" y="7619"/>
              </a:moveTo>
              <a:lnTo>
                <a:pt x="0" y="7619"/>
              </a:lnTo>
              <a:lnTo>
                <a:pt x="0" y="0"/>
              </a:lnTo>
              <a:lnTo>
                <a:pt x="4139183" y="0"/>
              </a:lnTo>
              <a:lnTo>
                <a:pt x="4139183" y="7619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71</xdr:row>
      <xdr:rowOff>258064</xdr:rowOff>
    </xdr:from>
    <xdr:ext cx="4140835" cy="762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0" y="0"/>
          <a:ext cx="4140835" cy="7620"/>
        </a:xfrm>
        <a:custGeom>
          <a:avLst/>
          <a:gdLst/>
          <a:ahLst/>
          <a:cxnLst/>
          <a:rect l="0" t="0" r="0" b="0"/>
          <a:pathLst>
            <a:path w="4140835" h="7620">
              <a:moveTo>
                <a:pt x="4140707" y="7619"/>
              </a:moveTo>
              <a:lnTo>
                <a:pt x="0" y="7619"/>
              </a:lnTo>
              <a:lnTo>
                <a:pt x="0" y="0"/>
              </a:lnTo>
              <a:lnTo>
                <a:pt x="4140707" y="0"/>
              </a:lnTo>
              <a:lnTo>
                <a:pt x="4140707" y="7619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72</xdr:row>
      <xdr:rowOff>248409</xdr:rowOff>
    </xdr:from>
    <xdr:ext cx="4140835" cy="7620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0" y="0"/>
          <a:ext cx="4140835" cy="7620"/>
        </a:xfrm>
        <a:custGeom>
          <a:avLst/>
          <a:gdLst/>
          <a:ahLst/>
          <a:cxnLst/>
          <a:rect l="0" t="0" r="0" b="0"/>
          <a:pathLst>
            <a:path w="4140835" h="7620">
              <a:moveTo>
                <a:pt x="4140707" y="7619"/>
              </a:moveTo>
              <a:lnTo>
                <a:pt x="0" y="7619"/>
              </a:lnTo>
              <a:lnTo>
                <a:pt x="0" y="0"/>
              </a:lnTo>
              <a:lnTo>
                <a:pt x="4140707" y="0"/>
              </a:lnTo>
              <a:lnTo>
                <a:pt x="4140707" y="7619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719327</xdr:colOff>
      <xdr:row>72</xdr:row>
      <xdr:rowOff>532131</xdr:rowOff>
    </xdr:from>
    <xdr:ext cx="4140835" cy="7620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0" y="0"/>
          <a:ext cx="4140835" cy="7620"/>
        </a:xfrm>
        <a:custGeom>
          <a:avLst/>
          <a:gdLst/>
          <a:ahLst/>
          <a:cxnLst/>
          <a:rect l="0" t="0" r="0" b="0"/>
          <a:pathLst>
            <a:path w="4140835" h="7620">
              <a:moveTo>
                <a:pt x="4140707" y="7619"/>
              </a:moveTo>
              <a:lnTo>
                <a:pt x="0" y="7619"/>
              </a:lnTo>
              <a:lnTo>
                <a:pt x="0" y="0"/>
              </a:lnTo>
              <a:lnTo>
                <a:pt x="4140707" y="0"/>
              </a:lnTo>
              <a:lnTo>
                <a:pt x="4140707" y="7619"/>
              </a:lnTo>
              <a:close/>
            </a:path>
          </a:pathLst>
        </a:custGeom>
        <a:solidFill>
          <a:srgbClr val="000000"/>
        </a:solidFill>
      </xdr:spPr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5"/>
  <sheetViews>
    <sheetView tabSelected="1" zoomScale="120" zoomScaleNormal="120" workbookViewId="0">
      <selection sqref="A1:F1"/>
    </sheetView>
  </sheetViews>
  <sheetFormatPr defaultRowHeight="12.75" x14ac:dyDescent="0.2"/>
  <cols>
    <col min="1" max="1" width="64.6640625" customWidth="1"/>
    <col min="2" max="2" width="22" customWidth="1"/>
    <col min="3" max="3" width="24.5" customWidth="1"/>
    <col min="4" max="4" width="23.33203125" customWidth="1"/>
    <col min="5" max="5" width="16.1640625" customWidth="1"/>
    <col min="6" max="6" width="25.6640625" customWidth="1"/>
  </cols>
  <sheetData>
    <row r="1" spans="1:6" ht="204.75" customHeight="1" x14ac:dyDescent="0.2">
      <c r="A1" s="28" t="s">
        <v>36</v>
      </c>
      <c r="B1" s="29"/>
      <c r="C1" s="29"/>
      <c r="D1" s="29"/>
      <c r="E1" s="29"/>
      <c r="F1" s="29"/>
    </row>
    <row r="2" spans="1:6" ht="66.75" customHeight="1" x14ac:dyDescent="0.2">
      <c r="A2" s="23" t="s">
        <v>0</v>
      </c>
      <c r="B2" s="23"/>
      <c r="C2" s="23"/>
      <c r="D2" s="23"/>
      <c r="E2" s="23"/>
      <c r="F2" s="23"/>
    </row>
    <row r="3" spans="1:6" ht="105.95" customHeight="1" x14ac:dyDescent="0.2">
      <c r="A3" s="29" t="s">
        <v>1</v>
      </c>
      <c r="B3" s="29"/>
      <c r="C3" s="29"/>
      <c r="D3" s="29"/>
      <c r="E3" s="29"/>
      <c r="F3" s="29"/>
    </row>
    <row r="4" spans="1:6" ht="127.5" customHeight="1" x14ac:dyDescent="0.2">
      <c r="A4" s="27" t="s">
        <v>35</v>
      </c>
      <c r="B4" s="22"/>
      <c r="C4" s="22"/>
      <c r="D4" s="22"/>
      <c r="E4" s="22"/>
      <c r="F4" s="22"/>
    </row>
    <row r="5" spans="1:6" ht="34.5" customHeight="1" x14ac:dyDescent="0.2">
      <c r="A5" s="13" t="s">
        <v>32</v>
      </c>
      <c r="B5" s="1"/>
      <c r="C5" s="18">
        <f>F21+F37+F52+F68</f>
        <v>2010333.9500000002</v>
      </c>
      <c r="D5" s="1"/>
      <c r="E5" s="1"/>
      <c r="F5" s="1"/>
    </row>
    <row r="6" spans="1:6" ht="127.5" customHeight="1" x14ac:dyDescent="0.2">
      <c r="A6" s="12"/>
      <c r="B6" s="1"/>
      <c r="C6" s="1"/>
      <c r="D6" s="1"/>
      <c r="E6" s="1"/>
      <c r="F6" s="1"/>
    </row>
    <row r="7" spans="1:6" ht="49.5" customHeight="1" x14ac:dyDescent="0.2">
      <c r="A7" s="30" t="s">
        <v>28</v>
      </c>
      <c r="B7" s="30"/>
      <c r="C7" s="1"/>
      <c r="D7" s="1"/>
      <c r="E7" s="1"/>
      <c r="F7" s="1"/>
    </row>
    <row r="8" spans="1:6" ht="164.1" customHeight="1" x14ac:dyDescent="0.2">
      <c r="A8" s="2" t="s">
        <v>2</v>
      </c>
      <c r="B8" s="2" t="s">
        <v>3</v>
      </c>
      <c r="C8" s="3" t="s">
        <v>4</v>
      </c>
      <c r="D8" s="2" t="s">
        <v>5</v>
      </c>
      <c r="E8" s="2" t="s">
        <v>6</v>
      </c>
      <c r="F8" s="14" t="s">
        <v>34</v>
      </c>
    </row>
    <row r="9" spans="1:6" ht="36.950000000000003" customHeight="1" x14ac:dyDescent="0.2">
      <c r="A9" s="4" t="s">
        <v>7</v>
      </c>
      <c r="B9" s="5"/>
      <c r="C9" s="5"/>
      <c r="D9" s="5"/>
      <c r="E9" s="5"/>
      <c r="F9" s="5"/>
    </row>
    <row r="10" spans="1:6" ht="37.5" customHeight="1" x14ac:dyDescent="0.2">
      <c r="A10" s="6" t="s">
        <v>8</v>
      </c>
      <c r="B10" s="16"/>
      <c r="C10" s="15">
        <v>0.5</v>
      </c>
      <c r="D10" s="7">
        <v>89263</v>
      </c>
      <c r="E10" s="7">
        <v>0</v>
      </c>
      <c r="F10" s="17">
        <f>(C10*D10)+(C10*E10)</f>
        <v>44631.5</v>
      </c>
    </row>
    <row r="11" spans="1:6" ht="54.6" customHeight="1" x14ac:dyDescent="0.2">
      <c r="A11" s="6" t="s">
        <v>9</v>
      </c>
      <c r="B11" s="6"/>
      <c r="C11" s="15">
        <v>0.8</v>
      </c>
      <c r="D11" s="7">
        <v>46540</v>
      </c>
      <c r="E11" s="7">
        <v>5818</v>
      </c>
      <c r="F11" s="17">
        <f t="shared" ref="F11:F20" si="0">(C11*D11)+(C11*E11)</f>
        <v>41886.400000000001</v>
      </c>
    </row>
    <row r="12" spans="1:6" ht="54.95" customHeight="1" x14ac:dyDescent="0.2">
      <c r="A12" s="6" t="s">
        <v>10</v>
      </c>
      <c r="B12" s="6"/>
      <c r="C12" s="15">
        <v>0.65</v>
      </c>
      <c r="D12" s="7">
        <v>78126</v>
      </c>
      <c r="E12" s="7">
        <v>9181</v>
      </c>
      <c r="F12" s="17">
        <f t="shared" si="0"/>
        <v>56749.55</v>
      </c>
    </row>
    <row r="13" spans="1:6" ht="54.95" customHeight="1" x14ac:dyDescent="0.2">
      <c r="A13" s="6" t="s">
        <v>11</v>
      </c>
      <c r="B13" s="6"/>
      <c r="C13" s="15">
        <v>0.1</v>
      </c>
      <c r="D13" s="7">
        <v>46540</v>
      </c>
      <c r="E13" s="7">
        <v>5818</v>
      </c>
      <c r="F13" s="17">
        <f t="shared" si="0"/>
        <v>5235.8</v>
      </c>
    </row>
    <row r="14" spans="1:6" ht="18.95" customHeight="1" x14ac:dyDescent="0.2">
      <c r="A14" s="8" t="s">
        <v>12</v>
      </c>
      <c r="B14" s="9"/>
      <c r="C14" s="15">
        <v>0.3</v>
      </c>
      <c r="D14" s="7">
        <v>71000</v>
      </c>
      <c r="E14" s="7">
        <v>8125</v>
      </c>
      <c r="F14" s="17">
        <f t="shared" si="0"/>
        <v>23737.5</v>
      </c>
    </row>
    <row r="15" spans="1:6" ht="36.950000000000003" customHeight="1" x14ac:dyDescent="0.2">
      <c r="A15" s="6" t="s">
        <v>13</v>
      </c>
      <c r="B15" s="7"/>
      <c r="C15" s="15">
        <v>0.5</v>
      </c>
      <c r="D15" s="7">
        <v>66160</v>
      </c>
      <c r="E15" s="7">
        <v>7750</v>
      </c>
      <c r="F15" s="17">
        <f t="shared" si="0"/>
        <v>36955</v>
      </c>
    </row>
    <row r="16" spans="1:6" ht="54.95" customHeight="1" x14ac:dyDescent="0.2">
      <c r="A16" s="4" t="s">
        <v>14</v>
      </c>
      <c r="B16" s="4"/>
      <c r="C16" s="4"/>
      <c r="D16" s="4"/>
      <c r="E16" s="4"/>
      <c r="F16" s="19"/>
    </row>
    <row r="17" spans="1:6" ht="54.95" customHeight="1" x14ac:dyDescent="0.2">
      <c r="A17" s="6" t="s">
        <v>15</v>
      </c>
      <c r="B17" s="6"/>
      <c r="C17" s="15">
        <v>1</v>
      </c>
      <c r="D17" s="7">
        <v>50360</v>
      </c>
      <c r="E17" s="7">
        <v>5875</v>
      </c>
      <c r="F17" s="17">
        <f t="shared" si="0"/>
        <v>56235</v>
      </c>
    </row>
    <row r="18" spans="1:6" ht="18.95" customHeight="1" x14ac:dyDescent="0.2">
      <c r="A18" s="8" t="s">
        <v>16</v>
      </c>
      <c r="B18" s="9"/>
      <c r="C18" s="15">
        <v>0.4</v>
      </c>
      <c r="D18" s="7">
        <v>66160</v>
      </c>
      <c r="E18" s="7">
        <v>7750</v>
      </c>
      <c r="F18" s="17">
        <f t="shared" si="0"/>
        <v>29564</v>
      </c>
    </row>
    <row r="19" spans="1:6" ht="18.95" customHeight="1" x14ac:dyDescent="0.2">
      <c r="A19" s="10" t="s">
        <v>17</v>
      </c>
      <c r="B19" s="11"/>
      <c r="C19" s="11"/>
      <c r="D19" s="11"/>
      <c r="E19" s="11"/>
      <c r="F19" s="20"/>
    </row>
    <row r="20" spans="1:6" ht="18" customHeight="1" x14ac:dyDescent="0.2">
      <c r="A20" s="8" t="s">
        <v>18</v>
      </c>
      <c r="B20" s="9"/>
      <c r="C20" s="15">
        <v>0.05</v>
      </c>
      <c r="D20" s="7">
        <v>46540</v>
      </c>
      <c r="E20" s="7">
        <v>5818</v>
      </c>
      <c r="F20" s="17">
        <f t="shared" si="0"/>
        <v>2617.9</v>
      </c>
    </row>
    <row r="21" spans="1:6" ht="37.700000000000003" customHeight="1" x14ac:dyDescent="0.2">
      <c r="A21" s="25" t="s">
        <v>19</v>
      </c>
      <c r="B21" s="26"/>
      <c r="C21" s="5"/>
      <c r="D21" s="17">
        <f>(C10*D10)+(C11*D11)+(C12*D12)+(C13*D13)+(C14*D14)+(C15*D15)+(C17*D17)+(C18*D18)+(C20*D20)</f>
        <v>270830.40000000002</v>
      </c>
      <c r="E21" s="17">
        <f>(C10*E10)+(C11*E11)+(C12*E12)+(C13*E13)+(C14*E14)+(C15*E15)+(C17*E17)+(C18*E18)+(C20*E20)</f>
        <v>26782.25</v>
      </c>
      <c r="F21" s="17">
        <f>D21+E21</f>
        <v>297612.65000000002</v>
      </c>
    </row>
    <row r="22" spans="1:6" ht="42.75" customHeight="1" x14ac:dyDescent="0.2">
      <c r="A22" s="21"/>
      <c r="B22" s="21"/>
      <c r="C22" s="21"/>
      <c r="D22" s="21"/>
      <c r="E22" s="21"/>
      <c r="F22" s="21"/>
    </row>
    <row r="23" spans="1:6" ht="20.45" customHeight="1" x14ac:dyDescent="0.2">
      <c r="A23" s="27" t="s">
        <v>29</v>
      </c>
      <c r="B23" s="21"/>
      <c r="C23" s="21"/>
      <c r="D23" s="21"/>
      <c r="E23" s="21"/>
      <c r="F23" s="21"/>
    </row>
    <row r="24" spans="1:6" ht="165.2" customHeight="1" x14ac:dyDescent="0.2">
      <c r="A24" s="2" t="s">
        <v>2</v>
      </c>
      <c r="B24" s="2" t="s">
        <v>3</v>
      </c>
      <c r="C24" s="3" t="s">
        <v>4</v>
      </c>
      <c r="D24" s="2" t="s">
        <v>5</v>
      </c>
      <c r="E24" s="2" t="s">
        <v>6</v>
      </c>
      <c r="F24" s="14" t="s">
        <v>34</v>
      </c>
    </row>
    <row r="25" spans="1:6" ht="36.6" customHeight="1" x14ac:dyDescent="0.2">
      <c r="A25" s="4" t="s">
        <v>7</v>
      </c>
      <c r="B25" s="5"/>
      <c r="C25" s="5"/>
      <c r="D25" s="5"/>
      <c r="E25" s="5"/>
      <c r="F25" s="5"/>
    </row>
    <row r="26" spans="1:6" ht="36" customHeight="1" x14ac:dyDescent="0.2">
      <c r="A26" s="6" t="s">
        <v>8</v>
      </c>
      <c r="B26" s="7"/>
      <c r="C26" s="15">
        <v>1</v>
      </c>
      <c r="D26" s="7">
        <v>70960</v>
      </c>
      <c r="E26" s="7">
        <v>7287</v>
      </c>
      <c r="F26" s="7">
        <f t="shared" ref="F26:F31" si="1">(C26*D26)+E26</f>
        <v>78247</v>
      </c>
    </row>
    <row r="27" spans="1:6" ht="56.1" customHeight="1" x14ac:dyDescent="0.2">
      <c r="A27" s="6" t="s">
        <v>9</v>
      </c>
      <c r="B27" s="6"/>
      <c r="C27" s="15">
        <v>0.9</v>
      </c>
      <c r="D27" s="7">
        <v>115672</v>
      </c>
      <c r="E27" s="7">
        <v>14788</v>
      </c>
      <c r="F27" s="7">
        <f t="shared" si="1"/>
        <v>118892.8</v>
      </c>
    </row>
    <row r="28" spans="1:6" ht="54.95" customHeight="1" x14ac:dyDescent="0.2">
      <c r="A28" s="6" t="s">
        <v>20</v>
      </c>
      <c r="B28" s="6"/>
      <c r="C28" s="15">
        <v>0.6</v>
      </c>
      <c r="D28" s="7">
        <v>74177</v>
      </c>
      <c r="E28" s="7">
        <v>9520</v>
      </c>
      <c r="F28" s="7">
        <f t="shared" si="1"/>
        <v>54026.2</v>
      </c>
    </row>
    <row r="29" spans="1:6" ht="54.95" customHeight="1" x14ac:dyDescent="0.2">
      <c r="A29" s="6" t="s">
        <v>11</v>
      </c>
      <c r="B29" s="6"/>
      <c r="C29" s="15">
        <v>1</v>
      </c>
      <c r="D29" s="7">
        <v>56700</v>
      </c>
      <c r="E29" s="7">
        <v>6750</v>
      </c>
      <c r="F29" s="7">
        <f t="shared" si="1"/>
        <v>63450</v>
      </c>
    </row>
    <row r="30" spans="1:6" ht="18.95" customHeight="1" x14ac:dyDescent="0.2">
      <c r="A30" s="8" t="s">
        <v>12</v>
      </c>
      <c r="B30" s="9"/>
      <c r="C30" s="15">
        <v>0.6</v>
      </c>
      <c r="D30" s="7">
        <v>61467</v>
      </c>
      <c r="E30" s="7">
        <v>5657</v>
      </c>
      <c r="F30" s="7">
        <f t="shared" si="1"/>
        <v>42537.2</v>
      </c>
    </row>
    <row r="31" spans="1:6" ht="36.950000000000003" customHeight="1" x14ac:dyDescent="0.2">
      <c r="A31" s="6" t="s">
        <v>13</v>
      </c>
      <c r="B31" s="7"/>
      <c r="C31" s="15">
        <v>0.5</v>
      </c>
      <c r="D31" s="7">
        <v>65286</v>
      </c>
      <c r="E31" s="7">
        <v>7556</v>
      </c>
      <c r="F31" s="7">
        <f t="shared" si="1"/>
        <v>40199</v>
      </c>
    </row>
    <row r="32" spans="1:6" ht="54.95" customHeight="1" x14ac:dyDescent="0.2">
      <c r="A32" s="4" t="s">
        <v>21</v>
      </c>
      <c r="B32" s="4"/>
      <c r="C32" s="4"/>
      <c r="D32" s="4"/>
      <c r="E32" s="4"/>
      <c r="F32" s="4"/>
    </row>
    <row r="33" spans="1:6" ht="54.95" customHeight="1" x14ac:dyDescent="0.2">
      <c r="A33" s="6" t="s">
        <v>22</v>
      </c>
      <c r="B33" s="6"/>
      <c r="C33" s="15">
        <v>1</v>
      </c>
      <c r="D33" s="7">
        <v>80850</v>
      </c>
      <c r="E33" s="7">
        <v>9511</v>
      </c>
      <c r="F33" s="7">
        <f t="shared" ref="F33:F34" si="2">(C33*D33)+E33</f>
        <v>90361</v>
      </c>
    </row>
    <row r="34" spans="1:6" ht="18.95" customHeight="1" x14ac:dyDescent="0.2">
      <c r="A34" s="8" t="s">
        <v>16</v>
      </c>
      <c r="B34" s="9"/>
      <c r="C34" s="15">
        <v>0.5</v>
      </c>
      <c r="D34" s="7">
        <v>65286</v>
      </c>
      <c r="E34" s="7">
        <v>5657</v>
      </c>
      <c r="F34" s="7">
        <f t="shared" si="2"/>
        <v>38300</v>
      </c>
    </row>
    <row r="35" spans="1:6" ht="18.95" customHeight="1" x14ac:dyDescent="0.2">
      <c r="A35" s="10" t="s">
        <v>17</v>
      </c>
      <c r="B35" s="11"/>
      <c r="C35" s="11"/>
      <c r="D35" s="11"/>
      <c r="E35" s="11"/>
      <c r="F35" s="11"/>
    </row>
    <row r="36" spans="1:6" ht="18" customHeight="1" x14ac:dyDescent="0.2">
      <c r="A36" s="8" t="s">
        <v>18</v>
      </c>
      <c r="B36" s="9"/>
      <c r="C36" s="15">
        <v>1</v>
      </c>
      <c r="D36" s="7">
        <v>53121</v>
      </c>
      <c r="E36" s="7">
        <v>5929</v>
      </c>
      <c r="F36" s="7">
        <f>(C36*D36)+E36</f>
        <v>59050</v>
      </c>
    </row>
    <row r="37" spans="1:6" ht="37.5" customHeight="1" x14ac:dyDescent="0.2">
      <c r="A37" s="25" t="s">
        <v>19</v>
      </c>
      <c r="B37" s="26"/>
      <c r="C37" s="5"/>
      <c r="D37" s="17">
        <f>(C26*D26)+(C27*D27)+(C28*D28)+(C29*D29)+(C30*D30)+(C31*D31)+(C33*D33)+(C34*D34)+(C36*D36)</f>
        <v>512408.2</v>
      </c>
      <c r="E37" s="17">
        <f>(C26*E26)+(C27*E27)+(C28*E28)+(C29*E29)+(C30*E30)+(C31*E31)+(C33*E33)+(C34*E34)+(C36*E36)</f>
        <v>58498.899999999994</v>
      </c>
      <c r="F37" s="17">
        <f>D37+E37</f>
        <v>570907.1</v>
      </c>
    </row>
    <row r="38" spans="1:6" ht="42.2" customHeight="1" x14ac:dyDescent="0.2">
      <c r="A38" s="27" t="s">
        <v>30</v>
      </c>
      <c r="B38" s="22"/>
      <c r="C38" s="22"/>
      <c r="D38" s="22"/>
      <c r="E38" s="22"/>
      <c r="F38" s="22"/>
    </row>
    <row r="39" spans="1:6" ht="110.45" customHeight="1" x14ac:dyDescent="0.2">
      <c r="A39" s="2" t="s">
        <v>2</v>
      </c>
      <c r="B39" s="2" t="s">
        <v>3</v>
      </c>
      <c r="C39" s="14" t="s">
        <v>33</v>
      </c>
      <c r="D39" s="2" t="s">
        <v>5</v>
      </c>
      <c r="E39" s="2" t="s">
        <v>6</v>
      </c>
      <c r="F39" s="14" t="s">
        <v>34</v>
      </c>
    </row>
    <row r="40" spans="1:6" ht="54.6" customHeight="1" x14ac:dyDescent="0.2">
      <c r="A40" s="4" t="s">
        <v>7</v>
      </c>
      <c r="B40" s="5"/>
      <c r="C40" s="5"/>
      <c r="D40" s="5"/>
      <c r="E40" s="5"/>
      <c r="F40" s="5"/>
    </row>
    <row r="41" spans="1:6" ht="36.950000000000003" customHeight="1" x14ac:dyDescent="0.2">
      <c r="A41" s="6" t="s">
        <v>8</v>
      </c>
      <c r="B41" s="7"/>
      <c r="C41" s="15">
        <v>1</v>
      </c>
      <c r="D41" s="7">
        <v>70960</v>
      </c>
      <c r="E41" s="7">
        <v>7287</v>
      </c>
      <c r="F41" s="7">
        <f t="shared" ref="F41:F46" si="3">(C41*D41)+E41</f>
        <v>78247</v>
      </c>
    </row>
    <row r="42" spans="1:6" ht="36.950000000000003" customHeight="1" x14ac:dyDescent="0.2">
      <c r="A42" s="6" t="s">
        <v>23</v>
      </c>
      <c r="B42" s="6"/>
      <c r="C42" s="15">
        <v>0.9</v>
      </c>
      <c r="D42" s="7">
        <v>115672</v>
      </c>
      <c r="E42" s="7">
        <v>14788</v>
      </c>
      <c r="F42" s="7">
        <f t="shared" si="3"/>
        <v>118892.8</v>
      </c>
    </row>
    <row r="43" spans="1:6" ht="54.95" customHeight="1" x14ac:dyDescent="0.2">
      <c r="A43" s="6" t="s">
        <v>10</v>
      </c>
      <c r="B43" s="6"/>
      <c r="C43" s="15">
        <v>0.6</v>
      </c>
      <c r="D43" s="7">
        <v>74177</v>
      </c>
      <c r="E43" s="7">
        <v>9520</v>
      </c>
      <c r="F43" s="7">
        <f t="shared" si="3"/>
        <v>54026.2</v>
      </c>
    </row>
    <row r="44" spans="1:6" ht="54.95" customHeight="1" x14ac:dyDescent="0.2">
      <c r="A44" s="6" t="s">
        <v>11</v>
      </c>
      <c r="B44" s="6"/>
      <c r="C44" s="15">
        <v>1</v>
      </c>
      <c r="D44" s="7">
        <v>56700</v>
      </c>
      <c r="E44" s="7">
        <v>6750</v>
      </c>
      <c r="F44" s="7">
        <f t="shared" si="3"/>
        <v>63450</v>
      </c>
    </row>
    <row r="45" spans="1:6" ht="54.95" customHeight="1" x14ac:dyDescent="0.2">
      <c r="A45" s="8" t="s">
        <v>12</v>
      </c>
      <c r="B45" s="9"/>
      <c r="C45" s="15">
        <v>0.6</v>
      </c>
      <c r="D45" s="7">
        <v>61467</v>
      </c>
      <c r="E45" s="7">
        <v>5657</v>
      </c>
      <c r="F45" s="7">
        <f t="shared" si="3"/>
        <v>42537.2</v>
      </c>
    </row>
    <row r="46" spans="1:6" ht="18.95" customHeight="1" x14ac:dyDescent="0.2">
      <c r="A46" s="6" t="s">
        <v>13</v>
      </c>
      <c r="B46" s="7"/>
      <c r="C46" s="15">
        <v>0.5</v>
      </c>
      <c r="D46" s="7">
        <v>65286</v>
      </c>
      <c r="E46" s="7">
        <v>7556</v>
      </c>
      <c r="F46" s="7">
        <f t="shared" si="3"/>
        <v>40199</v>
      </c>
    </row>
    <row r="47" spans="1:6" ht="36.950000000000003" customHeight="1" x14ac:dyDescent="0.2">
      <c r="A47" s="4" t="s">
        <v>14</v>
      </c>
      <c r="B47" s="4"/>
      <c r="C47" s="4"/>
      <c r="D47" s="4"/>
      <c r="E47" s="4"/>
      <c r="F47" s="4"/>
    </row>
    <row r="48" spans="1:6" ht="54.95" customHeight="1" x14ac:dyDescent="0.2">
      <c r="A48" s="6" t="s">
        <v>15</v>
      </c>
      <c r="B48" s="6"/>
      <c r="C48" s="15">
        <v>1</v>
      </c>
      <c r="D48" s="7">
        <v>80850</v>
      </c>
      <c r="E48" s="7">
        <v>9511</v>
      </c>
      <c r="F48" s="7">
        <f t="shared" ref="F48:F49" si="4">(C48*D48)+E48</f>
        <v>90361</v>
      </c>
    </row>
    <row r="49" spans="1:6" ht="54.95" customHeight="1" x14ac:dyDescent="0.2">
      <c r="A49" s="8" t="s">
        <v>16</v>
      </c>
      <c r="B49" s="9"/>
      <c r="C49" s="15">
        <v>0.5</v>
      </c>
      <c r="D49" s="7">
        <v>65286</v>
      </c>
      <c r="E49" s="7">
        <v>5657</v>
      </c>
      <c r="F49" s="7">
        <f t="shared" si="4"/>
        <v>38300</v>
      </c>
    </row>
    <row r="50" spans="1:6" ht="18.95" customHeight="1" x14ac:dyDescent="0.2">
      <c r="A50" s="10" t="s">
        <v>17</v>
      </c>
      <c r="B50" s="11"/>
      <c r="C50" s="11"/>
      <c r="D50" s="11"/>
      <c r="E50" s="11"/>
      <c r="F50" s="11"/>
    </row>
    <row r="51" spans="1:6" ht="18.95" customHeight="1" x14ac:dyDescent="0.2">
      <c r="A51" s="8" t="s">
        <v>18</v>
      </c>
      <c r="B51" s="9"/>
      <c r="C51" s="15">
        <v>1</v>
      </c>
      <c r="D51" s="7">
        <v>53121</v>
      </c>
      <c r="E51" s="7">
        <v>5929</v>
      </c>
      <c r="F51" s="7">
        <f>(C51*D51)+E51</f>
        <v>59050</v>
      </c>
    </row>
    <row r="52" spans="1:6" ht="18.95" customHeight="1" x14ac:dyDescent="0.2">
      <c r="A52" s="25" t="s">
        <v>19</v>
      </c>
      <c r="B52" s="26"/>
      <c r="C52" s="5"/>
      <c r="D52" s="17">
        <f>(C41*D41)+(C42*D42)+(C43*D43)+(C44*D44)+(C45*D45)+(C46*D46)+(C48*D48)+(C49*D49)+(C51*D51)</f>
        <v>512408.2</v>
      </c>
      <c r="E52" s="17">
        <f>(C41*E41)+(C42*E42)+(C43*E43)+(C44*E44)+(C45*E45)+(C46*E46)+(C48*E48)+(C49*E49)+(C51*E51)</f>
        <v>58498.899999999994</v>
      </c>
      <c r="F52" s="17">
        <f>D52+E52</f>
        <v>570907.1</v>
      </c>
    </row>
    <row r="53" spans="1:6" ht="36" customHeight="1" x14ac:dyDescent="0.2">
      <c r="A53" s="21"/>
      <c r="B53" s="21"/>
      <c r="C53" s="21"/>
      <c r="D53" s="21"/>
      <c r="E53" s="21"/>
      <c r="F53" s="21"/>
    </row>
    <row r="54" spans="1:6" ht="15" customHeight="1" x14ac:dyDescent="0.2">
      <c r="A54" s="24" t="s">
        <v>31</v>
      </c>
      <c r="B54" s="23"/>
      <c r="C54" s="23"/>
      <c r="D54" s="23"/>
      <c r="E54" s="23"/>
      <c r="F54" s="23"/>
    </row>
    <row r="55" spans="1:6" ht="24" customHeight="1" x14ac:dyDescent="0.2">
      <c r="A55" s="2" t="s">
        <v>2</v>
      </c>
      <c r="B55" s="2" t="s">
        <v>3</v>
      </c>
      <c r="C55" s="3" t="s">
        <v>4</v>
      </c>
      <c r="D55" s="2" t="s">
        <v>5</v>
      </c>
      <c r="E55" s="2" t="s">
        <v>6</v>
      </c>
      <c r="F55" s="14" t="s">
        <v>34</v>
      </c>
    </row>
    <row r="56" spans="1:6" ht="164.1" customHeight="1" x14ac:dyDescent="0.2">
      <c r="A56" s="4" t="s">
        <v>7</v>
      </c>
      <c r="B56" s="5"/>
      <c r="C56" s="5"/>
      <c r="D56" s="5"/>
      <c r="E56" s="5"/>
      <c r="F56" s="5"/>
    </row>
    <row r="57" spans="1:6" ht="36.950000000000003" customHeight="1" x14ac:dyDescent="0.2">
      <c r="A57" s="6" t="s">
        <v>8</v>
      </c>
      <c r="B57" s="7"/>
      <c r="C57" s="15">
        <v>1</v>
      </c>
      <c r="D57" s="7">
        <v>70960</v>
      </c>
      <c r="E57" s="7">
        <v>7287</v>
      </c>
      <c r="F57" s="7">
        <f t="shared" ref="F57:F62" si="5">(C57*D57)+E57</f>
        <v>78247</v>
      </c>
    </row>
    <row r="58" spans="1:6" ht="36.950000000000003" customHeight="1" x14ac:dyDescent="0.2">
      <c r="A58" s="6" t="s">
        <v>23</v>
      </c>
      <c r="B58" s="6"/>
      <c r="C58" s="15">
        <v>0.9</v>
      </c>
      <c r="D58" s="7">
        <v>115672</v>
      </c>
      <c r="E58" s="7">
        <v>14788</v>
      </c>
      <c r="F58" s="7">
        <f t="shared" si="5"/>
        <v>118892.8</v>
      </c>
    </row>
    <row r="59" spans="1:6" ht="54.95" customHeight="1" x14ac:dyDescent="0.2">
      <c r="A59" s="6" t="s">
        <v>10</v>
      </c>
      <c r="B59" s="6"/>
      <c r="C59" s="15">
        <v>0.6</v>
      </c>
      <c r="D59" s="7">
        <v>74177</v>
      </c>
      <c r="E59" s="7">
        <v>9520</v>
      </c>
      <c r="F59" s="7">
        <f t="shared" si="5"/>
        <v>54026.2</v>
      </c>
    </row>
    <row r="60" spans="1:6" ht="56.1" customHeight="1" x14ac:dyDescent="0.2">
      <c r="A60" s="6" t="s">
        <v>11</v>
      </c>
      <c r="B60" s="6"/>
      <c r="C60" s="15">
        <v>1</v>
      </c>
      <c r="D60" s="7">
        <v>56700</v>
      </c>
      <c r="E60" s="7">
        <v>6750</v>
      </c>
      <c r="F60" s="7">
        <f t="shared" si="5"/>
        <v>63450</v>
      </c>
    </row>
    <row r="61" spans="1:6" ht="54.95" customHeight="1" x14ac:dyDescent="0.2">
      <c r="A61" s="8" t="s">
        <v>12</v>
      </c>
      <c r="B61" s="9"/>
      <c r="C61" s="15">
        <v>0.6</v>
      </c>
      <c r="D61" s="7">
        <v>61467</v>
      </c>
      <c r="E61" s="7">
        <v>5657</v>
      </c>
      <c r="F61" s="7">
        <f t="shared" si="5"/>
        <v>42537.2</v>
      </c>
    </row>
    <row r="62" spans="1:6" ht="18" customHeight="1" x14ac:dyDescent="0.2">
      <c r="A62" s="6" t="s">
        <v>13</v>
      </c>
      <c r="B62" s="7"/>
      <c r="C62" s="15">
        <v>0.5</v>
      </c>
      <c r="D62" s="7">
        <v>65286</v>
      </c>
      <c r="E62" s="7">
        <v>7556</v>
      </c>
      <c r="F62" s="7">
        <f t="shared" si="5"/>
        <v>40199</v>
      </c>
    </row>
    <row r="63" spans="1:6" ht="36.950000000000003" customHeight="1" x14ac:dyDescent="0.2">
      <c r="A63" s="4" t="s">
        <v>14</v>
      </c>
      <c r="B63" s="4"/>
      <c r="C63" s="4"/>
      <c r="D63" s="4"/>
      <c r="E63" s="4"/>
      <c r="F63" s="4"/>
    </row>
    <row r="64" spans="1:6" ht="56.1" customHeight="1" x14ac:dyDescent="0.2">
      <c r="A64" s="6" t="s">
        <v>15</v>
      </c>
      <c r="B64" s="6"/>
      <c r="C64" s="15">
        <v>1</v>
      </c>
      <c r="D64" s="7">
        <v>80850</v>
      </c>
      <c r="E64" s="7">
        <v>9511</v>
      </c>
      <c r="F64" s="7">
        <f t="shared" ref="F64:F65" si="6">(C64*D64)+E64</f>
        <v>90361</v>
      </c>
    </row>
    <row r="65" spans="1:6" ht="54.95" customHeight="1" x14ac:dyDescent="0.2">
      <c r="A65" s="8" t="s">
        <v>16</v>
      </c>
      <c r="B65" s="9"/>
      <c r="C65" s="15">
        <v>0.5</v>
      </c>
      <c r="D65" s="7">
        <v>65286</v>
      </c>
      <c r="E65" s="7">
        <v>5657</v>
      </c>
      <c r="F65" s="7">
        <f t="shared" si="6"/>
        <v>38300</v>
      </c>
    </row>
    <row r="66" spans="1:6" ht="18.95" customHeight="1" x14ac:dyDescent="0.2">
      <c r="A66" s="10" t="s">
        <v>17</v>
      </c>
      <c r="B66" s="11"/>
      <c r="C66" s="11"/>
      <c r="D66" s="11"/>
      <c r="E66" s="11"/>
      <c r="F66" s="11"/>
    </row>
    <row r="67" spans="1:6" ht="18" customHeight="1" x14ac:dyDescent="0.2">
      <c r="A67" s="8" t="s">
        <v>18</v>
      </c>
      <c r="B67" s="7"/>
      <c r="C67" s="15">
        <v>1</v>
      </c>
      <c r="D67" s="7">
        <v>53121</v>
      </c>
      <c r="E67" s="7">
        <v>5929</v>
      </c>
      <c r="F67" s="7">
        <f>(C67*D67)+E67</f>
        <v>59050</v>
      </c>
    </row>
    <row r="68" spans="1:6" ht="29.25" customHeight="1" x14ac:dyDescent="0.2">
      <c r="A68" s="25" t="s">
        <v>19</v>
      </c>
      <c r="B68" s="26"/>
      <c r="C68" s="5"/>
      <c r="D68" s="17">
        <f>(C57*D57)+(C58*D58)+(C59*D59)+(C60*D60)+(C61*D61)+(C62*D62)+(C64*D64)+(C65*D65)+(C67*D67)</f>
        <v>512408.2</v>
      </c>
      <c r="E68" s="17">
        <f>(C57*E57)+(C58*E58)+(C59*E59)+(C60*E60)+(C61*E61)+(C62*E62)+(C64*E64)+(C65*E65)+(C67*E67)</f>
        <v>58498.899999999994</v>
      </c>
      <c r="F68" s="17">
        <f>D68+E68</f>
        <v>570907.1</v>
      </c>
    </row>
    <row r="69" spans="1:6" ht="37.5" customHeight="1" x14ac:dyDescent="0.2">
      <c r="A69" s="21"/>
      <c r="B69" s="21"/>
      <c r="C69" s="21"/>
      <c r="D69" s="21"/>
      <c r="E69" s="21"/>
      <c r="F69" s="21"/>
    </row>
    <row r="70" spans="1:6" ht="84" customHeight="1" x14ac:dyDescent="0.2">
      <c r="A70" s="22" t="s">
        <v>24</v>
      </c>
      <c r="B70" s="22"/>
      <c r="C70" s="22"/>
      <c r="D70" s="22"/>
      <c r="E70" s="22"/>
      <c r="F70" s="22"/>
    </row>
    <row r="71" spans="1:6" ht="132" customHeight="1" x14ac:dyDescent="0.2">
      <c r="A71" s="21" t="s">
        <v>25</v>
      </c>
      <c r="B71" s="21"/>
      <c r="C71" s="21"/>
      <c r="D71" s="21"/>
      <c r="E71" s="21"/>
      <c r="F71" s="21"/>
    </row>
    <row r="72" spans="1:6" ht="15" customHeight="1" x14ac:dyDescent="0.2">
      <c r="A72" s="23" t="s">
        <v>26</v>
      </c>
      <c r="B72" s="23"/>
      <c r="C72" s="23"/>
      <c r="D72" s="23"/>
      <c r="E72" s="23"/>
      <c r="F72" s="23"/>
    </row>
    <row r="73" spans="1:6" ht="52.5" customHeight="1" x14ac:dyDescent="0.2">
      <c r="A73" s="23" t="s">
        <v>27</v>
      </c>
      <c r="B73" s="23"/>
      <c r="C73" s="23"/>
      <c r="D73" s="23"/>
      <c r="E73" s="23"/>
      <c r="F73" s="23"/>
    </row>
    <row r="74" spans="1:6" ht="51" customHeight="1" x14ac:dyDescent="0.2"/>
    <row r="75" spans="1:6" ht="0.95" customHeight="1" x14ac:dyDescent="0.2"/>
  </sheetData>
  <mergeCells count="19">
    <mergeCell ref="A1:F1"/>
    <mergeCell ref="A2:F2"/>
    <mergeCell ref="A3:F3"/>
    <mergeCell ref="A4:F4"/>
    <mergeCell ref="A21:B21"/>
    <mergeCell ref="A7:B7"/>
    <mergeCell ref="A53:F53"/>
    <mergeCell ref="A54:F54"/>
    <mergeCell ref="A68:B68"/>
    <mergeCell ref="A22:F22"/>
    <mergeCell ref="A23:F23"/>
    <mergeCell ref="A37:B37"/>
    <mergeCell ref="A38:F38"/>
    <mergeCell ref="A52:B52"/>
    <mergeCell ref="A69:F69"/>
    <mergeCell ref="A70:F70"/>
    <mergeCell ref="A71:F71"/>
    <mergeCell ref="A72:F72"/>
    <mergeCell ref="A73:F7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Bilag 1 stÃ¸tteordning til kritisk personale - pdf</dc:title>
  <dc:creator>nmol</dc:creator>
  <cp:lastModifiedBy>Niels-Henrik Møller</cp:lastModifiedBy>
  <dcterms:created xsi:type="dcterms:W3CDTF">2021-08-02T09:54:36Z</dcterms:created>
  <dcterms:modified xsi:type="dcterms:W3CDTF">2021-08-20T06:36:03Z</dcterms:modified>
</cp:coreProperties>
</file>